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595"/>
  </bookViews>
  <sheets>
    <sheet name="титульный лист" sheetId="1" r:id="rId1"/>
    <sheet name="сводный план" sheetId="2" r:id="rId2"/>
    <sheet name="план" sheetId="3" r:id="rId3"/>
    <sheet name="график" sheetId="4" r:id="rId4"/>
  </sheets>
  <definedNames>
    <definedName name="_xlnm.Print_Area" localSheetId="2">план!$A$1:$T$111</definedName>
    <definedName name="_xlnm.Print_Area" localSheetId="0">'титульный лист'!$A$1:$AN$29</definedName>
  </definedNames>
  <calcPr calcId="152511"/>
</workbook>
</file>

<file path=xl/calcChain.xml><?xml version="1.0" encoding="utf-8"?>
<calcChain xmlns="http://schemas.openxmlformats.org/spreadsheetml/2006/main">
  <c r="U108" i="4" l="1"/>
  <c r="U105" i="4"/>
  <c r="U88" i="4"/>
  <c r="X105" i="4"/>
  <c r="N7" i="3" l="1"/>
  <c r="M8" i="3"/>
  <c r="H33" i="3" l="1"/>
  <c r="I33" i="3"/>
  <c r="J33" i="3"/>
  <c r="K33" i="3"/>
  <c r="AW67" i="4" l="1"/>
  <c r="R33" i="3"/>
  <c r="G64" i="3"/>
  <c r="G59" i="3"/>
  <c r="G49" i="3"/>
  <c r="G10" i="3" l="1"/>
  <c r="G9" i="3"/>
  <c r="G20" i="3"/>
  <c r="G21" i="3"/>
  <c r="G24" i="3"/>
  <c r="AW21" i="4" l="1"/>
  <c r="BA21" i="4" s="1"/>
  <c r="G53" i="3"/>
  <c r="N22" i="3" l="1"/>
  <c r="M22" i="3"/>
  <c r="K22" i="3"/>
  <c r="J22" i="3"/>
  <c r="H22" i="3"/>
  <c r="L84" i="3" l="1"/>
  <c r="K84" i="3"/>
  <c r="J84" i="3"/>
  <c r="I84" i="3"/>
  <c r="H84" i="3"/>
  <c r="G84" i="3"/>
  <c r="G81" i="3"/>
  <c r="L80" i="3"/>
  <c r="K80" i="3"/>
  <c r="J80" i="3"/>
  <c r="I80" i="3"/>
  <c r="H80" i="3"/>
  <c r="G80" i="3"/>
  <c r="G77" i="3"/>
  <c r="L76" i="3"/>
  <c r="K76" i="3"/>
  <c r="J76" i="3"/>
  <c r="I76" i="3"/>
  <c r="H76" i="3"/>
  <c r="G76" i="3"/>
  <c r="G73" i="3"/>
  <c r="G72" i="3"/>
  <c r="L71" i="3"/>
  <c r="K71" i="3"/>
  <c r="J71" i="3"/>
  <c r="I71" i="3"/>
  <c r="H71" i="3"/>
  <c r="G71" i="3"/>
  <c r="G68" i="3"/>
  <c r="L67" i="3"/>
  <c r="K67" i="3"/>
  <c r="J67" i="3"/>
  <c r="I67" i="3"/>
  <c r="H67" i="3"/>
  <c r="G67" i="3"/>
  <c r="G58" i="3"/>
  <c r="L57" i="3"/>
  <c r="K57" i="3"/>
  <c r="J57" i="3"/>
  <c r="I57" i="3"/>
  <c r="H57" i="3"/>
  <c r="G57" i="3"/>
  <c r="G54" i="3"/>
  <c r="G52" i="3"/>
  <c r="G48" i="3"/>
  <c r="G47" i="3"/>
  <c r="G46" i="3"/>
  <c r="G45" i="3"/>
  <c r="G44" i="3"/>
  <c r="G43" i="3"/>
  <c r="G42" i="3"/>
  <c r="G41" i="3"/>
  <c r="G40" i="3"/>
  <c r="G35" i="3"/>
  <c r="G34" i="3"/>
  <c r="G29" i="3"/>
  <c r="G28" i="3"/>
  <c r="G27" i="3"/>
  <c r="G26" i="3"/>
  <c r="G33" i="3" l="1"/>
  <c r="H8" i="3"/>
  <c r="J8" i="3"/>
  <c r="K8" i="3"/>
  <c r="L8" i="3"/>
  <c r="N8" i="3"/>
  <c r="U13" i="4"/>
  <c r="U14" i="4"/>
  <c r="U15" i="4"/>
  <c r="U16" i="4"/>
  <c r="U17" i="4"/>
  <c r="U18" i="4"/>
  <c r="U19" i="4"/>
  <c r="U20" i="4"/>
  <c r="U22" i="4"/>
  <c r="U10" i="4"/>
  <c r="U11" i="4"/>
  <c r="U12" i="4"/>
  <c r="BA25" i="4"/>
  <c r="AW10" i="4"/>
  <c r="BA10" i="4" s="1"/>
  <c r="AW11" i="4"/>
  <c r="BA11" i="4" s="1"/>
  <c r="AW12" i="4"/>
  <c r="BA12" i="4" s="1"/>
  <c r="AW13" i="4"/>
  <c r="BA13" i="4" s="1"/>
  <c r="H7" i="3" l="1"/>
  <c r="J7" i="3"/>
  <c r="K7" i="3"/>
  <c r="L22" i="3"/>
  <c r="L7" i="3" s="1"/>
  <c r="M7" i="3"/>
  <c r="O22" i="3"/>
  <c r="O7" i="3" s="1"/>
  <c r="P22" i="3"/>
  <c r="P7" i="3" s="1"/>
  <c r="Q22" i="3"/>
  <c r="Q7" i="3" s="1"/>
  <c r="R22" i="3"/>
  <c r="R7" i="3" s="1"/>
  <c r="S22" i="3"/>
  <c r="S7" i="3" s="1"/>
  <c r="T22" i="3"/>
  <c r="T7" i="3" s="1"/>
  <c r="H25" i="3" l="1"/>
  <c r="I25" i="3"/>
  <c r="J25" i="3"/>
  <c r="K25" i="3"/>
  <c r="L25" i="3"/>
  <c r="M25" i="3"/>
  <c r="N25" i="3"/>
  <c r="O25" i="3"/>
  <c r="P25" i="3"/>
  <c r="Q25" i="3"/>
  <c r="R25" i="3"/>
  <c r="S25" i="3"/>
  <c r="T25" i="3"/>
  <c r="L33" i="3"/>
  <c r="M33" i="3"/>
  <c r="N33" i="3"/>
  <c r="O33" i="3"/>
  <c r="P33" i="3"/>
  <c r="Q33" i="3"/>
  <c r="S33" i="3"/>
  <c r="T33" i="3"/>
  <c r="I98" i="3"/>
  <c r="U100" i="4"/>
  <c r="U95" i="4" l="1"/>
  <c r="J91" i="3" l="1"/>
  <c r="K91" i="3"/>
  <c r="L91" i="3"/>
  <c r="M91" i="3"/>
  <c r="N91" i="3"/>
  <c r="O91" i="3"/>
  <c r="P91" i="3"/>
  <c r="Q91" i="3"/>
  <c r="R91" i="3"/>
  <c r="S91" i="3"/>
  <c r="T91" i="3"/>
  <c r="J90" i="3"/>
  <c r="K90" i="3"/>
  <c r="L90" i="3"/>
  <c r="M90" i="3"/>
  <c r="N90" i="3"/>
  <c r="O90" i="3"/>
  <c r="P90" i="3"/>
  <c r="Q90" i="3"/>
  <c r="R90" i="3"/>
  <c r="S90" i="3"/>
  <c r="T90" i="3"/>
  <c r="I91" i="3"/>
  <c r="I90" i="3"/>
  <c r="T84" i="3" l="1"/>
  <c r="S84" i="3"/>
  <c r="R84" i="3"/>
  <c r="Q84" i="3"/>
  <c r="P84" i="3"/>
  <c r="O84" i="3"/>
  <c r="N84" i="3"/>
  <c r="M84" i="3"/>
  <c r="P51" i="3"/>
  <c r="T80" i="3"/>
  <c r="S80" i="3"/>
  <c r="R80" i="3"/>
  <c r="Q80" i="3"/>
  <c r="P80" i="3"/>
  <c r="O80" i="3"/>
  <c r="N80" i="3"/>
  <c r="M80" i="3"/>
  <c r="T76" i="3"/>
  <c r="S76" i="3"/>
  <c r="R76" i="3"/>
  <c r="Q76" i="3"/>
  <c r="P76" i="3"/>
  <c r="O76" i="3"/>
  <c r="N76" i="3"/>
  <c r="M76" i="3"/>
  <c r="T71" i="3"/>
  <c r="S71" i="3"/>
  <c r="R71" i="3"/>
  <c r="Q71" i="3"/>
  <c r="P71" i="3"/>
  <c r="O71" i="3"/>
  <c r="N71" i="3"/>
  <c r="M71" i="3"/>
  <c r="T67" i="3"/>
  <c r="S67" i="3"/>
  <c r="R67" i="3"/>
  <c r="Q67" i="3"/>
  <c r="P67" i="3"/>
  <c r="O67" i="3"/>
  <c r="N67" i="3"/>
  <c r="M67" i="3"/>
  <c r="T57" i="3"/>
  <c r="S57" i="3"/>
  <c r="R57" i="3"/>
  <c r="Q57" i="3"/>
  <c r="P57" i="3"/>
  <c r="O57" i="3"/>
  <c r="N57" i="3"/>
  <c r="M57" i="3"/>
  <c r="T51" i="3"/>
  <c r="S51" i="3"/>
  <c r="R51" i="3"/>
  <c r="Q51" i="3"/>
  <c r="O51" i="3"/>
  <c r="N51" i="3"/>
  <c r="M51" i="3"/>
  <c r="L51" i="3"/>
  <c r="K51" i="3"/>
  <c r="J51" i="3"/>
  <c r="I51" i="3"/>
  <c r="H51" i="3"/>
  <c r="G31" i="3"/>
  <c r="T30" i="3"/>
  <c r="S30" i="3"/>
  <c r="R30" i="3"/>
  <c r="Q30" i="3"/>
  <c r="P30" i="3"/>
  <c r="O30" i="3"/>
  <c r="N30" i="3"/>
  <c r="M30" i="3"/>
  <c r="L30" i="3"/>
  <c r="K30" i="3"/>
  <c r="J30" i="3"/>
  <c r="I30" i="3"/>
  <c r="H30" i="3"/>
  <c r="G30" i="3"/>
  <c r="I23" i="3"/>
  <c r="I19" i="3"/>
  <c r="G19" i="3" s="1"/>
  <c r="I18" i="3"/>
  <c r="G18" i="3" s="1"/>
  <c r="I17" i="3"/>
  <c r="G17" i="3" s="1"/>
  <c r="I16" i="3"/>
  <c r="G16" i="3" s="1"/>
  <c r="I15" i="3"/>
  <c r="G15" i="3" s="1"/>
  <c r="I14" i="3"/>
  <c r="G14" i="3" s="1"/>
  <c r="I13" i="3"/>
  <c r="G13" i="3" s="1"/>
  <c r="I12" i="3"/>
  <c r="G12" i="3" s="1"/>
  <c r="I11" i="3"/>
  <c r="G11" i="3" s="1"/>
  <c r="I22" i="3" l="1"/>
  <c r="G23" i="3"/>
  <c r="G22" i="3" s="1"/>
  <c r="G8" i="3"/>
  <c r="I8" i="3"/>
  <c r="I7" i="3"/>
  <c r="H50" i="3"/>
  <c r="H89" i="3" s="1"/>
  <c r="J50" i="3"/>
  <c r="J32" i="3" s="1"/>
  <c r="L50" i="3"/>
  <c r="L89" i="3" s="1"/>
  <c r="N50" i="3"/>
  <c r="N89" i="3" s="1"/>
  <c r="Q50" i="3"/>
  <c r="Q89" i="3" s="1"/>
  <c r="S50" i="3"/>
  <c r="S89" i="3" s="1"/>
  <c r="G51" i="3"/>
  <c r="P50" i="3"/>
  <c r="P89" i="3" s="1"/>
  <c r="I88" i="3"/>
  <c r="K88" i="3"/>
  <c r="M88" i="3"/>
  <c r="O88" i="3"/>
  <c r="Q88" i="3"/>
  <c r="S88" i="3"/>
  <c r="G25" i="3"/>
  <c r="I50" i="3"/>
  <c r="K50" i="3"/>
  <c r="K89" i="3" s="1"/>
  <c r="M50" i="3"/>
  <c r="M89" i="3" s="1"/>
  <c r="O50" i="3"/>
  <c r="O89" i="3" s="1"/>
  <c r="R50" i="3"/>
  <c r="R89" i="3" s="1"/>
  <c r="T50" i="3"/>
  <c r="T89" i="3" s="1"/>
  <c r="H88" i="3"/>
  <c r="J88" i="3"/>
  <c r="L88" i="3"/>
  <c r="N88" i="3"/>
  <c r="P88" i="3"/>
  <c r="R88" i="3"/>
  <c r="T88" i="3"/>
  <c r="G88" i="3"/>
  <c r="I89" i="3" l="1"/>
  <c r="J89" i="3"/>
  <c r="G7" i="3"/>
  <c r="G50" i="3"/>
  <c r="T105" i="4"/>
  <c r="S50" i="4"/>
  <c r="G89" i="3" l="1"/>
  <c r="T108" i="4"/>
  <c r="AW80" i="4"/>
  <c r="AW79" i="4"/>
  <c r="U80" i="4"/>
  <c r="U79" i="4"/>
  <c r="U70" i="4" l="1"/>
  <c r="Y50" i="4"/>
  <c r="Z50" i="4"/>
  <c r="AA50" i="4"/>
  <c r="AB50" i="4"/>
  <c r="AC50" i="4"/>
  <c r="AD50" i="4"/>
  <c r="AE50" i="4"/>
  <c r="AF50" i="4"/>
  <c r="AG50" i="4"/>
  <c r="AH50" i="4"/>
  <c r="AI50" i="4"/>
  <c r="AJ50" i="4"/>
  <c r="AK50" i="4"/>
  <c r="AL50" i="4"/>
  <c r="E50" i="4"/>
  <c r="F50" i="4"/>
  <c r="G50" i="4"/>
  <c r="H50" i="4"/>
  <c r="I50" i="4"/>
  <c r="J50" i="4"/>
  <c r="K50" i="4"/>
  <c r="L50" i="4"/>
  <c r="M50" i="4"/>
  <c r="N50" i="4"/>
  <c r="O50" i="4"/>
  <c r="P50" i="4"/>
  <c r="Q50" i="4"/>
  <c r="R50" i="4"/>
  <c r="X78" i="4"/>
  <c r="Y78" i="4"/>
  <c r="AW90" i="4" l="1"/>
  <c r="AW91" i="4"/>
  <c r="AW92" i="4"/>
  <c r="AW93" i="4"/>
  <c r="AW94" i="4"/>
  <c r="AW95" i="4"/>
  <c r="AW96" i="4"/>
  <c r="AW97" i="4"/>
  <c r="U90" i="4"/>
  <c r="U91" i="4"/>
  <c r="U92" i="4"/>
  <c r="U93" i="4"/>
  <c r="U94" i="4"/>
  <c r="U96" i="4"/>
  <c r="U97" i="4"/>
  <c r="AW69" i="4"/>
  <c r="AW70" i="4"/>
  <c r="AW71" i="4"/>
  <c r="U61" i="4"/>
  <c r="U62" i="4"/>
  <c r="U63" i="4"/>
  <c r="U64" i="4"/>
  <c r="U65" i="4"/>
  <c r="U66" i="4"/>
  <c r="U68" i="4"/>
  <c r="U69" i="4"/>
  <c r="U71" i="4"/>
  <c r="U72" i="4"/>
  <c r="U73" i="4"/>
  <c r="U74" i="4"/>
  <c r="U75" i="4"/>
  <c r="U60" i="4"/>
  <c r="BA91" i="4" l="1"/>
  <c r="BA90" i="4"/>
  <c r="BA71" i="4"/>
  <c r="BA69" i="4"/>
  <c r="BA70" i="4"/>
  <c r="BA68" i="4" l="1"/>
  <c r="AW45" i="4" l="1"/>
  <c r="AW46" i="4"/>
  <c r="AW47" i="4"/>
  <c r="BA47" i="4" s="1"/>
  <c r="U44" i="4" l="1"/>
  <c r="U42" i="4"/>
  <c r="U43" i="4"/>
  <c r="U45" i="4"/>
  <c r="T78" i="4"/>
  <c r="T81" i="4" s="1"/>
  <c r="T50" i="4"/>
  <c r="T53" i="4" s="1"/>
  <c r="AW43" i="4"/>
  <c r="AW44" i="4"/>
  <c r="AV108" i="4"/>
  <c r="AW107" i="4"/>
  <c r="BA107" i="4" s="1"/>
  <c r="AT105" i="4"/>
  <c r="AT108" i="4" s="1"/>
  <c r="AS105" i="4"/>
  <c r="AS108" i="4" s="1"/>
  <c r="AR105" i="4"/>
  <c r="AR108" i="4" s="1"/>
  <c r="AQ105" i="4"/>
  <c r="AQ108" i="4" s="1"/>
  <c r="AP105" i="4"/>
  <c r="AP108" i="4" s="1"/>
  <c r="AO105" i="4"/>
  <c r="AO108" i="4" s="1"/>
  <c r="AN105" i="4"/>
  <c r="AN108" i="4" s="1"/>
  <c r="AM105" i="4"/>
  <c r="AM108" i="4" s="1"/>
  <c r="AL105" i="4"/>
  <c r="AL108" i="4" s="1"/>
  <c r="AJ105" i="4"/>
  <c r="AJ108" i="4" s="1"/>
  <c r="AI105" i="4"/>
  <c r="AI108" i="4" s="1"/>
  <c r="AH105" i="4"/>
  <c r="AG105" i="4"/>
  <c r="AG108" i="4" s="1"/>
  <c r="AF105" i="4"/>
  <c r="AF108" i="4" s="1"/>
  <c r="AE105" i="4"/>
  <c r="AE108" i="4" s="1"/>
  <c r="AD105" i="4"/>
  <c r="AD108" i="4" s="1"/>
  <c r="AC105" i="4"/>
  <c r="AC108" i="4" s="1"/>
  <c r="AB105" i="4"/>
  <c r="AB108" i="4" s="1"/>
  <c r="AA105" i="4"/>
  <c r="AA108" i="4" s="1"/>
  <c r="Z105" i="4"/>
  <c r="Z108" i="4" s="1"/>
  <c r="Y105" i="4"/>
  <c r="Y108" i="4" s="1"/>
  <c r="R105" i="4"/>
  <c r="R108" i="4" s="1"/>
  <c r="Q105" i="4"/>
  <c r="Q108" i="4" s="1"/>
  <c r="P105" i="4"/>
  <c r="O105" i="4"/>
  <c r="O108" i="4" s="1"/>
  <c r="N105" i="4"/>
  <c r="N108" i="4" s="1"/>
  <c r="M105" i="4"/>
  <c r="M108" i="4" s="1"/>
  <c r="L105" i="4"/>
  <c r="L108" i="4" s="1"/>
  <c r="K105" i="4"/>
  <c r="K108" i="4" s="1"/>
  <c r="J105" i="4"/>
  <c r="J108" i="4" s="1"/>
  <c r="I105" i="4"/>
  <c r="I108" i="4" s="1"/>
  <c r="H105" i="4"/>
  <c r="H108" i="4" s="1"/>
  <c r="G105" i="4"/>
  <c r="G108" i="4" s="1"/>
  <c r="F105" i="4"/>
  <c r="F108" i="4" s="1"/>
  <c r="E105" i="4"/>
  <c r="E108" i="4" s="1"/>
  <c r="D105" i="4"/>
  <c r="AW104" i="4"/>
  <c r="U104" i="4"/>
  <c r="AW103" i="4"/>
  <c r="U103" i="4"/>
  <c r="AW102" i="4"/>
  <c r="U102" i="4"/>
  <c r="AW101" i="4"/>
  <c r="U101" i="4"/>
  <c r="AW100" i="4"/>
  <c r="AW99" i="4"/>
  <c r="U99" i="4"/>
  <c r="AW98" i="4"/>
  <c r="U98" i="4"/>
  <c r="BA96" i="4"/>
  <c r="AW89" i="4"/>
  <c r="U89" i="4"/>
  <c r="AW88" i="4"/>
  <c r="AU105" i="4" s="1"/>
  <c r="S105" i="4"/>
  <c r="AV81" i="4"/>
  <c r="BA80" i="4"/>
  <c r="AU78" i="4"/>
  <c r="AU81" i="4" s="1"/>
  <c r="AT78" i="4"/>
  <c r="AT81" i="4" s="1"/>
  <c r="AS78" i="4"/>
  <c r="AS81" i="4" s="1"/>
  <c r="AR78" i="4"/>
  <c r="AQ78" i="4"/>
  <c r="AQ81" i="4" s="1"/>
  <c r="AP78" i="4"/>
  <c r="AP81" i="4" s="1"/>
  <c r="AO78" i="4"/>
  <c r="AO81" i="4" s="1"/>
  <c r="AN78" i="4"/>
  <c r="AN81" i="4" s="1"/>
  <c r="AM78" i="4"/>
  <c r="AM81" i="4" s="1"/>
  <c r="AL78" i="4"/>
  <c r="AL81" i="4" s="1"/>
  <c r="AK78" i="4"/>
  <c r="AK81" i="4" s="1"/>
  <c r="AJ78" i="4"/>
  <c r="AJ81" i="4" s="1"/>
  <c r="AI78" i="4"/>
  <c r="AI81" i="4" s="1"/>
  <c r="AH78" i="4"/>
  <c r="AH81" i="4" s="1"/>
  <c r="AG78" i="4"/>
  <c r="AG81" i="4" s="1"/>
  <c r="AF78" i="4"/>
  <c r="AF81" i="4" s="1"/>
  <c r="AE78" i="4"/>
  <c r="AE81" i="4" s="1"/>
  <c r="AD78" i="4"/>
  <c r="AD81" i="4" s="1"/>
  <c r="AC78" i="4"/>
  <c r="AC81" i="4" s="1"/>
  <c r="AB78" i="4"/>
  <c r="AB81" i="4" s="1"/>
  <c r="AA78" i="4"/>
  <c r="AA81" i="4" s="1"/>
  <c r="Z78" i="4"/>
  <c r="Y81" i="4"/>
  <c r="X81" i="4"/>
  <c r="S78" i="4"/>
  <c r="S81" i="4" s="1"/>
  <c r="R78" i="4"/>
  <c r="R81" i="4" s="1"/>
  <c r="Q78" i="4"/>
  <c r="Q81" i="4" s="1"/>
  <c r="P78" i="4"/>
  <c r="P81" i="4" s="1"/>
  <c r="O78" i="4"/>
  <c r="O81" i="4" s="1"/>
  <c r="N78" i="4"/>
  <c r="N81" i="4" s="1"/>
  <c r="M78" i="4"/>
  <c r="M81" i="4" s="1"/>
  <c r="L78" i="4"/>
  <c r="L81" i="4" s="1"/>
  <c r="K78" i="4"/>
  <c r="K81" i="4" s="1"/>
  <c r="J78" i="4"/>
  <c r="J81" i="4" s="1"/>
  <c r="I78" i="4"/>
  <c r="I81" i="4" s="1"/>
  <c r="H78" i="4"/>
  <c r="G78" i="4"/>
  <c r="G81" i="4" s="1"/>
  <c r="F78" i="4"/>
  <c r="F81" i="4" s="1"/>
  <c r="E78" i="4"/>
  <c r="E81" i="4" s="1"/>
  <c r="D78" i="4"/>
  <c r="D81" i="4" s="1"/>
  <c r="AW77" i="4"/>
  <c r="U77" i="4"/>
  <c r="AW76" i="4"/>
  <c r="U76" i="4"/>
  <c r="AW75" i="4"/>
  <c r="BA75" i="4" s="1"/>
  <c r="AW74" i="4"/>
  <c r="BA74" i="4" s="1"/>
  <c r="AW73" i="4"/>
  <c r="BA73" i="4" s="1"/>
  <c r="AW72" i="4"/>
  <c r="AW68" i="4"/>
  <c r="AW66" i="4"/>
  <c r="AW65" i="4"/>
  <c r="BA65" i="4" s="1"/>
  <c r="AW64" i="4"/>
  <c r="BA64" i="4" s="1"/>
  <c r="AW63" i="4"/>
  <c r="AW62" i="4"/>
  <c r="BA62" i="4" s="1"/>
  <c r="AW61" i="4"/>
  <c r="BA61" i="4" s="1"/>
  <c r="AW60" i="4"/>
  <c r="AQ53" i="4"/>
  <c r="AW52" i="4"/>
  <c r="AU50" i="4"/>
  <c r="AU53" i="4" s="1"/>
  <c r="AT50" i="4"/>
  <c r="AT53" i="4" s="1"/>
  <c r="AS50" i="4"/>
  <c r="AS53" i="4" s="1"/>
  <c r="AR50" i="4"/>
  <c r="AR53" i="4" s="1"/>
  <c r="AP50" i="4"/>
  <c r="AP53" i="4" s="1"/>
  <c r="AO50" i="4"/>
  <c r="AO53" i="4" s="1"/>
  <c r="AN50" i="4"/>
  <c r="AN53" i="4" s="1"/>
  <c r="AM50" i="4"/>
  <c r="AM53" i="4" s="1"/>
  <c r="AL53" i="4"/>
  <c r="AK53" i="4"/>
  <c r="AJ53" i="4"/>
  <c r="AI53" i="4"/>
  <c r="AH53" i="4"/>
  <c r="AG53" i="4"/>
  <c r="AF53" i="4"/>
  <c r="AE53" i="4"/>
  <c r="AD53" i="4"/>
  <c r="AC53" i="4"/>
  <c r="AB53" i="4"/>
  <c r="AA53" i="4"/>
  <c r="Z53" i="4"/>
  <c r="Y53" i="4"/>
  <c r="X50" i="4"/>
  <c r="X53" i="4" s="1"/>
  <c r="S53" i="4"/>
  <c r="R53" i="4"/>
  <c r="Q53" i="4"/>
  <c r="P53" i="4"/>
  <c r="O53" i="4"/>
  <c r="N53" i="4"/>
  <c r="M53" i="4"/>
  <c r="L53" i="4"/>
  <c r="K53" i="4"/>
  <c r="J53" i="4"/>
  <c r="I53" i="4"/>
  <c r="H53" i="4"/>
  <c r="G53" i="4"/>
  <c r="F53" i="4"/>
  <c r="E53" i="4"/>
  <c r="D50" i="4"/>
  <c r="D53" i="4" s="1"/>
  <c r="AW49" i="4"/>
  <c r="BA49" i="4" s="1"/>
  <c r="AW48" i="4"/>
  <c r="U48" i="4"/>
  <c r="U46" i="4"/>
  <c r="BA46" i="4" s="1"/>
  <c r="AW42" i="4"/>
  <c r="AW41" i="4"/>
  <c r="U41" i="4"/>
  <c r="AW40" i="4"/>
  <c r="U40" i="4"/>
  <c r="AW39" i="4"/>
  <c r="AW38" i="4"/>
  <c r="U38" i="4"/>
  <c r="AW37" i="4"/>
  <c r="U37" i="4"/>
  <c r="AW36" i="4"/>
  <c r="U36" i="4"/>
  <c r="AW35" i="4"/>
  <c r="U35" i="4"/>
  <c r="AW34" i="4"/>
  <c r="U34" i="4"/>
  <c r="AU27" i="4"/>
  <c r="AW26" i="4"/>
  <c r="BA26" i="4" s="1"/>
  <c r="AV24" i="4"/>
  <c r="AV27" i="4" s="1"/>
  <c r="AT24" i="4"/>
  <c r="AT27" i="4" s="1"/>
  <c r="AS24" i="4"/>
  <c r="AS27" i="4" s="1"/>
  <c r="AR24" i="4"/>
  <c r="AR27" i="4" s="1"/>
  <c r="AQ24" i="4"/>
  <c r="AQ27" i="4" s="1"/>
  <c r="AP24" i="4"/>
  <c r="AP27" i="4" s="1"/>
  <c r="AO24" i="4"/>
  <c r="AO27" i="4" s="1"/>
  <c r="AN24" i="4"/>
  <c r="AN27" i="4" s="1"/>
  <c r="AM24" i="4"/>
  <c r="AM27" i="4" s="1"/>
  <c r="AL24" i="4"/>
  <c r="AL27" i="4" s="1"/>
  <c r="AK24" i="4"/>
  <c r="AK27" i="4" s="1"/>
  <c r="AJ24" i="4"/>
  <c r="AJ27" i="4" s="1"/>
  <c r="AI24" i="4"/>
  <c r="AI27" i="4" s="1"/>
  <c r="AH24" i="4"/>
  <c r="AH27" i="4" s="1"/>
  <c r="AG24" i="4"/>
  <c r="AG27" i="4" s="1"/>
  <c r="AF24" i="4"/>
  <c r="AF27" i="4" s="1"/>
  <c r="AE24" i="4"/>
  <c r="AE27" i="4" s="1"/>
  <c r="AD24" i="4"/>
  <c r="AD27" i="4" s="1"/>
  <c r="AC24" i="4"/>
  <c r="AC27" i="4" s="1"/>
  <c r="AB24" i="4"/>
  <c r="AB27" i="4" s="1"/>
  <c r="AA24" i="4"/>
  <c r="AA27" i="4" s="1"/>
  <c r="Z24" i="4"/>
  <c r="Z27" i="4" s="1"/>
  <c r="Y24" i="4"/>
  <c r="Y27" i="4" s="1"/>
  <c r="X24" i="4"/>
  <c r="X27" i="4" s="1"/>
  <c r="T24" i="4"/>
  <c r="T27" i="4" s="1"/>
  <c r="S24" i="4"/>
  <c r="S27" i="4" s="1"/>
  <c r="R24" i="4"/>
  <c r="R27" i="4" s="1"/>
  <c r="Q24" i="4"/>
  <c r="Q27" i="4" s="1"/>
  <c r="P24" i="4"/>
  <c r="P27" i="4" s="1"/>
  <c r="O24" i="4"/>
  <c r="O27" i="4" s="1"/>
  <c r="N24" i="4"/>
  <c r="N27" i="4" s="1"/>
  <c r="M24" i="4"/>
  <c r="M27" i="4" s="1"/>
  <c r="L24" i="4"/>
  <c r="L27" i="4" s="1"/>
  <c r="K24" i="4"/>
  <c r="K27" i="4" s="1"/>
  <c r="J24" i="4"/>
  <c r="J27" i="4" s="1"/>
  <c r="I24" i="4"/>
  <c r="I27" i="4" s="1"/>
  <c r="H24" i="4"/>
  <c r="H27" i="4" s="1"/>
  <c r="G24" i="4"/>
  <c r="G27" i="4" s="1"/>
  <c r="F24" i="4"/>
  <c r="F27" i="4" s="1"/>
  <c r="E24" i="4"/>
  <c r="E27" i="4" s="1"/>
  <c r="D24" i="4"/>
  <c r="D27" i="4" s="1"/>
  <c r="AW23" i="4"/>
  <c r="BA23" i="4" s="1"/>
  <c r="AW22" i="4"/>
  <c r="BA22" i="4" s="1"/>
  <c r="AW20" i="4"/>
  <c r="BA20" i="4" s="1"/>
  <c r="AW19" i="4"/>
  <c r="BA19" i="4" s="1"/>
  <c r="AW18" i="4"/>
  <c r="BA18" i="4" s="1"/>
  <c r="AW17" i="4"/>
  <c r="BA17" i="4" s="1"/>
  <c r="AW16" i="4"/>
  <c r="BA16" i="4" s="1"/>
  <c r="AW15" i="4"/>
  <c r="BA15" i="4" s="1"/>
  <c r="AW14" i="4"/>
  <c r="BA14" i="4" s="1"/>
  <c r="AW9" i="4"/>
  <c r="U9" i="4"/>
  <c r="BA44" i="4" l="1"/>
  <c r="BA43" i="4" s="1"/>
  <c r="P108" i="4"/>
  <c r="AH108" i="4"/>
  <c r="AW105" i="4"/>
  <c r="H81" i="4"/>
  <c r="U81" i="4" s="1"/>
  <c r="U78" i="4"/>
  <c r="AW78" i="4"/>
  <c r="BA98" i="4"/>
  <c r="BA97" i="4" s="1"/>
  <c r="BA101" i="4"/>
  <c r="AW50" i="4"/>
  <c r="D108" i="4"/>
  <c r="Z81" i="4"/>
  <c r="X108" i="4"/>
  <c r="BA72" i="4"/>
  <c r="BA104" i="4"/>
  <c r="BA103" i="4"/>
  <c r="BA100" i="4"/>
  <c r="BA48" i="4"/>
  <c r="BA89" i="4"/>
  <c r="BA93" i="4"/>
  <c r="BA95" i="4"/>
  <c r="BA92" i="4"/>
  <c r="BA94" i="4"/>
  <c r="BA45" i="4"/>
  <c r="BA40" i="4"/>
  <c r="BA41" i="4"/>
  <c r="BA42" i="4"/>
  <c r="BA88" i="4"/>
  <c r="BA76" i="4"/>
  <c r="BA60" i="4"/>
  <c r="BA63" i="4"/>
  <c r="BA66" i="4"/>
  <c r="BA102" i="4"/>
  <c r="BA77" i="4"/>
  <c r="BA36" i="4"/>
  <c r="BA38" i="4"/>
  <c r="AW24" i="4"/>
  <c r="BA37" i="4"/>
  <c r="BA35" i="4"/>
  <c r="U53" i="4"/>
  <c r="U50" i="4"/>
  <c r="AW53" i="4"/>
  <c r="U27" i="4"/>
  <c r="AW27" i="4"/>
  <c r="BA9" i="4"/>
  <c r="U24" i="4"/>
  <c r="BA34" i="4"/>
  <c r="AR81" i="4"/>
  <c r="AU108" i="4"/>
  <c r="S108" i="4"/>
  <c r="BA24" i="4" l="1"/>
  <c r="BA27" i="4"/>
  <c r="AW81" i="4"/>
  <c r="BA78" i="4"/>
  <c r="BA81" i="4" s="1"/>
  <c r="BA50" i="4"/>
  <c r="BA53" i="4" s="1"/>
  <c r="BA105" i="4"/>
  <c r="BA108" i="4" s="1"/>
  <c r="AW108" i="4"/>
  <c r="BA39" i="4"/>
</calcChain>
</file>

<file path=xl/sharedStrings.xml><?xml version="1.0" encoding="utf-8"?>
<sst xmlns="http://schemas.openxmlformats.org/spreadsheetml/2006/main" count="1019" uniqueCount="287">
  <si>
    <t>Календарный учебный график  СПО  Организация обслуживания общественного питания</t>
  </si>
  <si>
    <t xml:space="preserve">Специиальность: </t>
  </si>
  <si>
    <t>социально-экономический профиль</t>
  </si>
  <si>
    <t>Курс</t>
  </si>
  <si>
    <t>Индекс</t>
  </si>
  <si>
    <t>Наименование элементов учебного процесса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</si>
  <si>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</si>
  <si>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</si>
  <si>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</si>
  <si>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</si>
  <si>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</si>
  <si>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</si>
  <si>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</si>
  <si>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</si>
  <si>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</si>
  <si>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</si>
  <si>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</si>
  <si>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Сводные данные по бюджету времени</t>
  </si>
  <si>
    <t>И</t>
  </si>
  <si>
    <t>к</t>
  </si>
  <si>
    <t xml:space="preserve">ОУД.02. </t>
  </si>
  <si>
    <t>Иностранный язык</t>
  </si>
  <si>
    <t>ОУД.03.</t>
  </si>
  <si>
    <t>Математика</t>
  </si>
  <si>
    <t>ОУД.04.</t>
  </si>
  <si>
    <t xml:space="preserve">История </t>
  </si>
  <si>
    <t>ОУД.05.</t>
  </si>
  <si>
    <t>Физическая культура</t>
  </si>
  <si>
    <t>ОУД.06.</t>
  </si>
  <si>
    <t>ОУД.07.</t>
  </si>
  <si>
    <t>Информатика</t>
  </si>
  <si>
    <t>ОУД.11.</t>
  </si>
  <si>
    <t>Обществознание</t>
  </si>
  <si>
    <t>ОУД.12.</t>
  </si>
  <si>
    <t>Экономика</t>
  </si>
  <si>
    <t>ОУД.13.</t>
  </si>
  <si>
    <t>Право</t>
  </si>
  <si>
    <t>ОУД.14.</t>
  </si>
  <si>
    <t>Естествознание</t>
  </si>
  <si>
    <t>УД.1.1.</t>
  </si>
  <si>
    <t>Черчение</t>
  </si>
  <si>
    <t>УД.1.2.</t>
  </si>
  <si>
    <t>Основы геометрических и графических построений</t>
  </si>
  <si>
    <t>ИТОГО аудиторная нагрузка:</t>
  </si>
  <si>
    <t>Самостоятельная</t>
  </si>
  <si>
    <t>Промежуточная аттестация</t>
  </si>
  <si>
    <t>Максимальная</t>
  </si>
  <si>
    <t>ОГСЭ.02</t>
  </si>
  <si>
    <t>ОГСЭ.03</t>
  </si>
  <si>
    <t>ОГСЭ.04</t>
  </si>
  <si>
    <t>ЕН 01</t>
  </si>
  <si>
    <t>ОП.08</t>
  </si>
  <si>
    <t>Иностранный язык в сфере профессиональной коммуникации</t>
  </si>
  <si>
    <t>ПМ 01</t>
  </si>
  <si>
    <t>Организация питания в организациях общественного питания</t>
  </si>
  <si>
    <t>ПМ 01 МДК 01.01</t>
  </si>
  <si>
    <t>Товароведение продовольственных товаров и продукции общественного питания</t>
  </si>
  <si>
    <t>ПМ 01 МДК 01.02</t>
  </si>
  <si>
    <t>Организация и технология производства продукции общественного питания</t>
  </si>
  <si>
    <t>ПМ 01 МДК 01.03</t>
  </si>
  <si>
    <t>Физиология питания, санитария и гигиена</t>
  </si>
  <si>
    <t xml:space="preserve">ПМ 02 </t>
  </si>
  <si>
    <t xml:space="preserve"> УП </t>
  </si>
  <si>
    <t xml:space="preserve">Учебная пракитика </t>
  </si>
  <si>
    <t xml:space="preserve">ПП </t>
  </si>
  <si>
    <t xml:space="preserve">Производственная пракитика </t>
  </si>
  <si>
    <t>ОГСЭ.01</t>
  </si>
  <si>
    <t>ОП.01</t>
  </si>
  <si>
    <t>ОП.02</t>
  </si>
  <si>
    <t>ОП.03</t>
  </si>
  <si>
    <t>ОП.04</t>
  </si>
  <si>
    <t>ОП. 07</t>
  </si>
  <si>
    <t>ОП.09</t>
  </si>
  <si>
    <t>Безопасность жизнедеятельности</t>
  </si>
  <si>
    <t>ОП.10</t>
  </si>
  <si>
    <t>ПМ 04</t>
  </si>
  <si>
    <t>ПМ 04 МДК 04.01</t>
  </si>
  <si>
    <t>ПМ 04 МДК 04.02</t>
  </si>
  <si>
    <t>Выполнение работ по профессии Официант</t>
  </si>
  <si>
    <t>МДК 05.01</t>
  </si>
  <si>
    <t xml:space="preserve">Учебная практика </t>
  </si>
  <si>
    <t>ОП.05</t>
  </si>
  <si>
    <t>ОП.06</t>
  </si>
  <si>
    <t>Информационно-коммуникационные технологии в профессиональной деятельности</t>
  </si>
  <si>
    <t>ПМ.03</t>
  </si>
  <si>
    <t>МДК 03.01</t>
  </si>
  <si>
    <t>ПМ.06</t>
  </si>
  <si>
    <t>МДК.06.01</t>
  </si>
  <si>
    <t xml:space="preserve">УП </t>
  </si>
  <si>
    <t xml:space="preserve">Преддипломная практика </t>
  </si>
  <si>
    <t>ГИА</t>
  </si>
  <si>
    <t>ПМ 05</t>
  </si>
  <si>
    <t>ПМ 07</t>
  </si>
  <si>
    <t>Организация работы баров</t>
  </si>
  <si>
    <t>МДК 07.01</t>
  </si>
  <si>
    <t>ПМ 02 МДК 02.01</t>
  </si>
  <si>
    <t>Организация обслуживания в организациях общественного питания</t>
  </si>
  <si>
    <t>ПМ 02 МДК 02.02</t>
  </si>
  <si>
    <t>Психология и этика профессиональной деятельности</t>
  </si>
  <si>
    <t>ПМ 02 МДК 02.03</t>
  </si>
  <si>
    <t>Менеджмент и управление персоналом в организациях общественного питания</t>
  </si>
  <si>
    <t>Контроль качества продукции и услуг общественного питания</t>
  </si>
  <si>
    <t>Стандартизация, метрология и подтверждение соответствия</t>
  </si>
  <si>
    <t>Основы философии</t>
  </si>
  <si>
    <t>Экономика организации</t>
  </si>
  <si>
    <t>Правовое обеспечение профессиональной деятельности</t>
  </si>
  <si>
    <t>Бухгалтерский учет</t>
  </si>
  <si>
    <t>Документационное обеспечение управления</t>
  </si>
  <si>
    <t>Техническое оснащение организаций общественного питания и охрана труда</t>
  </si>
  <si>
    <t>ОП. 11</t>
  </si>
  <si>
    <t>Эногастрономия</t>
  </si>
  <si>
    <t>Основы предпринимательства</t>
  </si>
  <si>
    <t>Финансы и валютно-финансовые операции</t>
  </si>
  <si>
    <t>Маркетинговая деятельность в организациях общественного питания</t>
  </si>
  <si>
    <t xml:space="preserve">Маркетинг в организациях общественного питания </t>
  </si>
  <si>
    <t>Обслуживание иностранных туристов</t>
  </si>
  <si>
    <t>индекс</t>
  </si>
  <si>
    <t>Наименование циклов, дисциплин, профессиональных модулей, МДК, практик</t>
  </si>
  <si>
    <t>Формы промежуточной аттестации</t>
  </si>
  <si>
    <t>Учебная нагрузка обучающихся (час.)</t>
  </si>
  <si>
    <t>Распределение обязательной нагрузки по курсам и семестрам (час. в семестр)</t>
  </si>
  <si>
    <t xml:space="preserve">максимальная </t>
  </si>
  <si>
    <t>самостоятельная  работа</t>
  </si>
  <si>
    <t>Обязательная  аудиторная</t>
  </si>
  <si>
    <t>1 курс</t>
  </si>
  <si>
    <t>2 курс</t>
  </si>
  <si>
    <t xml:space="preserve">3 курс </t>
  </si>
  <si>
    <t>4 курс</t>
  </si>
  <si>
    <t xml:space="preserve">всего занятий </t>
  </si>
  <si>
    <t>в т.ч.</t>
  </si>
  <si>
    <t>З</t>
  </si>
  <si>
    <t>ДЗ</t>
  </si>
  <si>
    <t>Э</t>
  </si>
  <si>
    <t>Эк</t>
  </si>
  <si>
    <r>
      <rPr>
        <sz val="8"/>
        <color theme="1"/>
        <rFont val="Times New Roman"/>
        <family val="1"/>
        <charset val="204"/>
      </rPr>
      <t>лекций</t>
    </r>
    <r>
      <rPr>
        <sz val="8"/>
        <color theme="1"/>
        <rFont val="Calibri"/>
        <family val="2"/>
        <charset val="204"/>
        <scheme val="minor"/>
      </rPr>
      <t xml:space="preserve"> </t>
    </r>
  </si>
  <si>
    <t>лаб. и практ.занятий, вкл. семинары</t>
  </si>
  <si>
    <t>курсовых работ (пректов)</t>
  </si>
  <si>
    <t>О.00</t>
  </si>
  <si>
    <t>2</t>
  </si>
  <si>
    <t>ОГСЭ.00</t>
  </si>
  <si>
    <t>Общие гуманитарные и социально-экономические дисциплины</t>
  </si>
  <si>
    <t>5</t>
  </si>
  <si>
    <t>3</t>
  </si>
  <si>
    <t>7</t>
  </si>
  <si>
    <t>4,6,8</t>
  </si>
  <si>
    <t>ЕН.00</t>
  </si>
  <si>
    <t>Математические и общие естественнонаучные дисциплины</t>
  </si>
  <si>
    <t>ЕН.01</t>
  </si>
  <si>
    <t>ОП.00</t>
  </si>
  <si>
    <t>Общепрофессиональные дисциплины</t>
  </si>
  <si>
    <t>6</t>
  </si>
  <si>
    <t>8</t>
  </si>
  <si>
    <t>ОП.07</t>
  </si>
  <si>
    <t>ОП.11</t>
  </si>
  <si>
    <t>ПМ.00</t>
  </si>
  <si>
    <t>Профессиональные модули</t>
  </si>
  <si>
    <t>ПМ.01</t>
  </si>
  <si>
    <t>МДК 01.01</t>
  </si>
  <si>
    <t>МДК 01.02</t>
  </si>
  <si>
    <t>МДК 01.03</t>
  </si>
  <si>
    <t>УП.01</t>
  </si>
  <si>
    <t>Учебная практика</t>
  </si>
  <si>
    <t>ПП.01</t>
  </si>
  <si>
    <t>Производственная практика</t>
  </si>
  <si>
    <t>ПМ.02</t>
  </si>
  <si>
    <t>4</t>
  </si>
  <si>
    <t>МДК 02.01</t>
  </si>
  <si>
    <t>МДК 02.02</t>
  </si>
  <si>
    <t>МДК 02.03</t>
  </si>
  <si>
    <t>УП.02</t>
  </si>
  <si>
    <t>ПП.02</t>
  </si>
  <si>
    <t>УП.03</t>
  </si>
  <si>
    <t>ПП.03</t>
  </si>
  <si>
    <t>ПМ.04</t>
  </si>
  <si>
    <t>МДК 04.01</t>
  </si>
  <si>
    <t>МДК 04.02</t>
  </si>
  <si>
    <t>УП.04</t>
  </si>
  <si>
    <t>ПП.04</t>
  </si>
  <si>
    <t>ПМ.05</t>
  </si>
  <si>
    <t>УП.05</t>
  </si>
  <si>
    <t>ПП.05</t>
  </si>
  <si>
    <t>УП.06</t>
  </si>
  <si>
    <t>ПП.06</t>
  </si>
  <si>
    <t>ИТОГО   МДК</t>
  </si>
  <si>
    <t>Всего</t>
  </si>
  <si>
    <t>ИТОГО Учебная практика</t>
  </si>
  <si>
    <t>ИТОГО Производственная практика</t>
  </si>
  <si>
    <t>Наименование циклов, дисциплин, профессиональных модулей, междисциплинарных курсов, практик</t>
  </si>
  <si>
    <t>Формы промежуточной аттестации по семестрам</t>
  </si>
  <si>
    <t xml:space="preserve">Максимальная </t>
  </si>
  <si>
    <t>Самостоятельная работа</t>
  </si>
  <si>
    <t>Обязательная, час.</t>
  </si>
  <si>
    <t>Всего занятий</t>
  </si>
  <si>
    <t>в том числе</t>
  </si>
  <si>
    <t>3 курс</t>
  </si>
  <si>
    <t>Лекций</t>
  </si>
  <si>
    <t>Лаб.и практ.занятий, вкл.семинары</t>
  </si>
  <si>
    <t>Курсовых работ (проектов)</t>
  </si>
  <si>
    <t>1.</t>
  </si>
  <si>
    <t>2.</t>
  </si>
  <si>
    <t>ПДП</t>
  </si>
  <si>
    <t>Преддипломная практика</t>
  </si>
  <si>
    <t>4 нед.</t>
  </si>
  <si>
    <t>6 нед.</t>
  </si>
  <si>
    <t>Консультации по 4 часа на чел.</t>
  </si>
  <si>
    <t>Изучаемых дисциплин и МДК</t>
  </si>
  <si>
    <t>Учебной практики</t>
  </si>
  <si>
    <t>Производст.практики</t>
  </si>
  <si>
    <t>1. Программа базовой подготовки</t>
  </si>
  <si>
    <t>Преддипл.практики</t>
  </si>
  <si>
    <t>Экзаменов</t>
  </si>
  <si>
    <t xml:space="preserve">Зачетов </t>
  </si>
  <si>
    <t>ПМ.07</t>
  </si>
  <si>
    <t>МДК.07.01</t>
  </si>
  <si>
    <t>УП.07</t>
  </si>
  <si>
    <t>ПП.07</t>
  </si>
  <si>
    <t>1. СВОДНЫЕ ДАННЫЕ ПО БЮДЖЕТУ ВРЕМЕНИ (В НЕДЕЛЯХ)</t>
  </si>
  <si>
    <t>Курсы</t>
  </si>
  <si>
    <t>Общеобразовательная подготовка</t>
  </si>
  <si>
    <t>Обучение по дисциплинам и междисциплинарным курсам</t>
  </si>
  <si>
    <t xml:space="preserve">Государственная итоговая аттестация </t>
  </si>
  <si>
    <t>Каникулы</t>
  </si>
  <si>
    <t>1404 (39)</t>
  </si>
  <si>
    <t>72 (2)</t>
  </si>
  <si>
    <t>180 (5)</t>
  </si>
  <si>
    <t>108 (3)</t>
  </si>
  <si>
    <t>216 (6)</t>
  </si>
  <si>
    <t>144 (4)</t>
  </si>
  <si>
    <t xml:space="preserve">Производственная  практика </t>
  </si>
  <si>
    <t>1080 (30)</t>
  </si>
  <si>
    <t>42(1,2)</t>
  </si>
  <si>
    <t>66 (1,8)</t>
  </si>
  <si>
    <t>1074 (29,8)</t>
  </si>
  <si>
    <t>324 (9)</t>
  </si>
  <si>
    <t>288 (8)</t>
  </si>
  <si>
    <t>612 (17)</t>
  </si>
  <si>
    <t xml:space="preserve"> </t>
  </si>
  <si>
    <t>834 (23,2)</t>
  </si>
  <si>
    <t>2988 (83)</t>
  </si>
  <si>
    <t>Дисциплины по выбору</t>
  </si>
  <si>
    <t>ОУД.01.01</t>
  </si>
  <si>
    <t>ОУД 01.02</t>
  </si>
  <si>
    <t>1,2</t>
  </si>
  <si>
    <t>Русский язык</t>
  </si>
  <si>
    <t>Литература</t>
  </si>
  <si>
    <t>ОУД.00</t>
  </si>
  <si>
    <t>Общеобразовательные учебные дисциплины</t>
  </si>
  <si>
    <t>72(2)</t>
  </si>
  <si>
    <t>180 (7)</t>
  </si>
  <si>
    <t>Дифф.зачетов  (без учета физической культуры)</t>
  </si>
  <si>
    <t>5*</t>
  </si>
  <si>
    <t>4*,6*,8</t>
  </si>
  <si>
    <t>6*</t>
  </si>
  <si>
    <t>8*</t>
  </si>
  <si>
    <t>4*,6*</t>
  </si>
  <si>
    <t>4*</t>
  </si>
  <si>
    <t>3,4</t>
  </si>
  <si>
    <t>7*</t>
  </si>
  <si>
    <t>2. УЧЕБНЫЙ ПЛАН</t>
  </si>
  <si>
    <t>*- комплексный дифференцированный зачет, комплексный зачет</t>
  </si>
  <si>
    <t>5*,6*</t>
  </si>
  <si>
    <t>1 сем</t>
  </si>
  <si>
    <t>2 сем</t>
  </si>
  <si>
    <t>3 сем</t>
  </si>
  <si>
    <t>4 сем</t>
  </si>
  <si>
    <t>5 сем</t>
  </si>
  <si>
    <t>6 сем</t>
  </si>
  <si>
    <t>7 сем</t>
  </si>
  <si>
    <t>8 сем</t>
  </si>
  <si>
    <t>Выполнение работ по профессии 16399 "Официант"</t>
  </si>
  <si>
    <t>П.00</t>
  </si>
  <si>
    <t>Профессиональный цикл</t>
  </si>
  <si>
    <t>Всего часов по учебным циклам ППСЗ (без учёта получения среднего общего образования) 4482 максимальная, 2988 аудиторная</t>
  </si>
  <si>
    <t>в том числе вариативная часть учебных циклов ППСЗ 900</t>
  </si>
  <si>
    <t>Астрономия</t>
  </si>
  <si>
    <t>ОУД.18.</t>
  </si>
  <si>
    <t>Основы безопасности жизнедеятельности</t>
  </si>
  <si>
    <t>Государственная итоговая аттестация</t>
  </si>
  <si>
    <t>1.1. Выпускная квалификационная работа в форме: дипломной работы</t>
  </si>
  <si>
    <t>Выполнение дипломной работы с 18 мая по 14 июня (всего 4 нед.)</t>
  </si>
  <si>
    <t xml:space="preserve">      Защита дипломной работы с 15 июня по 28 июня (всего 2 нед.)</t>
  </si>
  <si>
    <t>Год  набора 2018</t>
  </si>
  <si>
    <t>Математика: алгебра, начала математического  анализа, геометрия</t>
  </si>
  <si>
    <t>Математика: алгебра, начала математического анализа, геометрия</t>
  </si>
  <si>
    <t>ОП.12</t>
  </si>
  <si>
    <t xml:space="preserve">Бережливое производство 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</si>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</sst>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b/>
      <sz val="12"/>
      <name val="Times New Roman"/>
      <family val="1"/>
      <charset val="204"/>
    </font>
    <font>
      <b/>
      <sz val="10"/>
      <name val="Arial Cyr"/>
      <family val="2"/>
      <charset val="204"/>
    </font>
    <font>
      <sz val="12"/>
      <name val="Times New Roman"/>
      <family val="1"/>
      <charset val="204"/>
    </font>
    <font>
      <sz val="8"/>
      <name val="Arial"/>
      <family val="2"/>
      <charset val="204"/>
    </font>
    <font>
      <sz val="10"/>
      <color indexed="62"/>
      <name val="Arial Cyr"/>
      <family val="2"/>
      <charset val="204"/>
    </font>
    <font>
      <sz val="12"/>
      <color indexed="6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indexed="56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b/>
      <sz val="8"/>
      <color theme="9" tint="-0.249977111117893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name val="Arial Cyr"/>
      <family val="2"/>
      <charset val="204"/>
    </font>
    <font>
      <sz val="8"/>
      <color theme="1"/>
      <name val="Calibri"/>
      <family val="2"/>
      <scheme val="minor"/>
    </font>
    <font>
      <sz val="8"/>
      <color theme="1"/>
      <name val="Cambria"/>
      <family val="1"/>
      <charset val="204"/>
      <scheme val="major"/>
    </font>
    <font>
      <u/>
      <sz val="10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gray0625"/>
    </fill>
    <fill>
      <patternFill patternType="solid">
        <fgColor theme="0"/>
        <bgColor indexed="64"/>
      </patternFill>
    </fill>
    <fill>
      <patternFill patternType="gray0625">
        <bgColor theme="0"/>
      </patternFill>
    </fill>
    <fill>
      <patternFill patternType="solid">
        <fgColor rgb="FFFF0000"/>
        <bgColor indexed="64"/>
      </patternFill>
    </fill>
    <fill>
      <patternFill patternType="solid">
        <fgColor indexed="65"/>
        <bgColor indexed="64"/>
      </patternFill>
    </fill>
    <fill>
      <patternFill patternType="lightUp"/>
    </fill>
    <fill>
      <patternFill patternType="solid">
        <fgColor theme="0" tint="-0.14999847407452621"/>
        <bgColor indexed="64"/>
      </patternFill>
    </fill>
    <fill>
      <patternFill patternType="gray0625">
        <bgColor theme="0" tint="-0.14999847407452621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lightUp">
        <bgColor theme="0"/>
      </patternFill>
    </fill>
    <fill>
      <patternFill patternType="solid">
        <fgColor theme="0" tint="-4.9989318521683403E-2"/>
        <bgColor indexed="64"/>
      </patternFill>
    </fill>
    <fill>
      <patternFill patternType="lightUp">
        <bgColor theme="0" tint="-4.9989318521683403E-2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B9"/>
        <bgColor indexed="64"/>
      </patternFill>
    </fill>
    <fill>
      <patternFill patternType="solid">
        <fgColor rgb="FFFDCBBB"/>
        <bgColor indexed="64"/>
      </patternFill>
    </fill>
  </fills>
  <borders count="1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48">
    <xf numFmtId="0" fontId="0" fillId="0" borderId="0" xfId="0"/>
    <xf numFmtId="0" fontId="2" fillId="0" borderId="0" xfId="0" applyFont="1"/>
    <xf numFmtId="0" fontId="0" fillId="0" borderId="0" xfId="0" applyFill="1"/>
    <xf numFmtId="0" fontId="2" fillId="0" borderId="0" xfId="0" applyFont="1" applyFill="1"/>
    <xf numFmtId="0" fontId="2" fillId="0" borderId="0" xfId="0" applyFont="1" applyFill="1" applyBorder="1"/>
    <xf numFmtId="0" fontId="3" fillId="0" borderId="0" xfId="0" applyFont="1" applyFill="1" applyBorder="1"/>
    <xf numFmtId="0" fontId="5" fillId="0" borderId="0" xfId="0" applyFont="1" applyFill="1" applyAlignment="1"/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/>
    <xf numFmtId="0" fontId="0" fillId="0" borderId="0" xfId="0" applyFill="1" applyBorder="1" applyAlignment="1"/>
    <xf numFmtId="0" fontId="0" fillId="0" borderId="0" xfId="0" applyFont="1" applyFill="1" applyBorder="1" applyAlignment="1"/>
    <xf numFmtId="0" fontId="0" fillId="0" borderId="0" xfId="0" applyFill="1" applyAlignment="1">
      <alignment horizontal="center"/>
    </xf>
    <xf numFmtId="0" fontId="0" fillId="0" borderId="0" xfId="0" applyFill="1" applyAlignment="1"/>
    <xf numFmtId="0" fontId="3" fillId="0" borderId="0" xfId="0" applyFont="1" applyFill="1" applyBorder="1" applyAlignment="1"/>
    <xf numFmtId="0" fontId="6" fillId="0" borderId="0" xfId="0" applyFont="1" applyFill="1" applyBorder="1" applyAlignment="1"/>
    <xf numFmtId="0" fontId="6" fillId="0" borderId="0" xfId="0" applyFont="1" applyFill="1"/>
    <xf numFmtId="0" fontId="8" fillId="0" borderId="0" xfId="0" applyFont="1" applyFill="1" applyBorder="1"/>
    <xf numFmtId="0" fontId="9" fillId="0" borderId="0" xfId="0" applyFont="1" applyFill="1" applyBorder="1"/>
    <xf numFmtId="0" fontId="6" fillId="0" borderId="0" xfId="0" applyFont="1" applyFill="1" applyBorder="1"/>
    <xf numFmtId="0" fontId="6" fillId="0" borderId="0" xfId="0" applyFont="1" applyFill="1" applyAlignment="1"/>
    <xf numFmtId="0" fontId="6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vertical="center"/>
    </xf>
    <xf numFmtId="0" fontId="10" fillId="0" borderId="0" xfId="0" applyFont="1" applyFill="1" applyAlignment="1"/>
    <xf numFmtId="0" fontId="12" fillId="0" borderId="0" xfId="0" applyFont="1"/>
    <xf numFmtId="0" fontId="13" fillId="0" borderId="0" xfId="0" applyFont="1"/>
    <xf numFmtId="0" fontId="14" fillId="0" borderId="0" xfId="0" applyFont="1" applyAlignment="1"/>
    <xf numFmtId="0" fontId="15" fillId="0" borderId="0" xfId="0" applyFont="1" applyAlignment="1"/>
    <xf numFmtId="0" fontId="14" fillId="0" borderId="0" xfId="0" applyFont="1" applyBorder="1" applyAlignment="1"/>
    <xf numFmtId="0" fontId="13" fillId="0" borderId="9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0" fontId="13" fillId="0" borderId="10" xfId="0" applyFont="1" applyBorder="1" applyAlignment="1">
      <alignment vertical="top" wrapText="1"/>
    </xf>
    <xf numFmtId="0" fontId="13" fillId="0" borderId="12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21" xfId="0" applyFont="1" applyBorder="1" applyAlignment="1">
      <alignment horizontal="distributed"/>
    </xf>
    <xf numFmtId="0" fontId="13" fillId="0" borderId="22" xfId="0" applyFont="1" applyBorder="1" applyAlignment="1">
      <alignment horizontal="distributed"/>
    </xf>
    <xf numFmtId="0" fontId="13" fillId="0" borderId="23" xfId="0" applyFont="1" applyBorder="1" applyAlignment="1">
      <alignment horizontal="distributed"/>
    </xf>
    <xf numFmtId="0" fontId="13" fillId="0" borderId="24" xfId="0" applyFont="1" applyBorder="1" applyAlignment="1">
      <alignment horizontal="distributed"/>
    </xf>
    <xf numFmtId="0" fontId="13" fillId="0" borderId="25" xfId="0" applyFont="1" applyBorder="1" applyAlignment="1">
      <alignment horizontal="distributed"/>
    </xf>
    <xf numFmtId="0" fontId="13" fillId="2" borderId="25" xfId="0" applyFont="1" applyFill="1" applyBorder="1" applyAlignment="1">
      <alignment horizontal="distributed"/>
    </xf>
    <xf numFmtId="0" fontId="13" fillId="2" borderId="22" xfId="0" applyFont="1" applyFill="1" applyBorder="1" applyAlignment="1">
      <alignment horizontal="distributed"/>
    </xf>
    <xf numFmtId="0" fontId="13" fillId="3" borderId="24" xfId="0" applyFont="1" applyFill="1" applyBorder="1" applyAlignment="1">
      <alignment horizontal="distributed"/>
    </xf>
    <xf numFmtId="0" fontId="12" fillId="0" borderId="27" xfId="0" applyFont="1" applyBorder="1"/>
    <xf numFmtId="0" fontId="12" fillId="0" borderId="28" xfId="0" applyFont="1" applyBorder="1" applyAlignment="1">
      <alignment horizontal="left" wrapText="1"/>
    </xf>
    <xf numFmtId="0" fontId="14" fillId="3" borderId="29" xfId="0" applyNumberFormat="1" applyFont="1" applyFill="1" applyBorder="1" applyAlignment="1">
      <alignment horizontal="distributed"/>
    </xf>
    <xf numFmtId="0" fontId="14" fillId="3" borderId="30" xfId="0" applyNumberFormat="1" applyFont="1" applyFill="1" applyBorder="1" applyAlignment="1">
      <alignment horizontal="distributed"/>
    </xf>
    <xf numFmtId="0" fontId="14" fillId="3" borderId="31" xfId="0" applyNumberFormat="1" applyFont="1" applyFill="1" applyBorder="1" applyAlignment="1">
      <alignment horizontal="distributed"/>
    </xf>
    <xf numFmtId="0" fontId="14" fillId="3" borderId="1" xfId="0" applyFont="1" applyFill="1" applyBorder="1" applyAlignment="1">
      <alignment horizontal="distributed"/>
    </xf>
    <xf numFmtId="0" fontId="14" fillId="4" borderId="32" xfId="0" applyFont="1" applyFill="1" applyBorder="1" applyAlignment="1">
      <alignment horizontal="distributed"/>
    </xf>
    <xf numFmtId="0" fontId="14" fillId="4" borderId="33" xfId="0" applyFont="1" applyFill="1" applyBorder="1" applyAlignment="1">
      <alignment horizontal="distributed"/>
    </xf>
    <xf numFmtId="0" fontId="14" fillId="3" borderId="18" xfId="0" applyFont="1" applyFill="1" applyBorder="1" applyAlignment="1">
      <alignment horizontal="distributed"/>
    </xf>
    <xf numFmtId="0" fontId="14" fillId="3" borderId="30" xfId="0" applyFont="1" applyFill="1" applyBorder="1" applyAlignment="1">
      <alignment horizontal="distributed"/>
    </xf>
    <xf numFmtId="0" fontId="14" fillId="3" borderId="30" xfId="0" applyFont="1" applyFill="1" applyBorder="1"/>
    <xf numFmtId="0" fontId="14" fillId="3" borderId="31" xfId="0" applyFont="1" applyFill="1" applyBorder="1"/>
    <xf numFmtId="0" fontId="17" fillId="3" borderId="1" xfId="0" applyFont="1" applyFill="1" applyBorder="1" applyAlignment="1">
      <alignment horizontal="center"/>
    </xf>
    <xf numFmtId="0" fontId="14" fillId="4" borderId="18" xfId="0" applyFont="1" applyFill="1" applyBorder="1" applyAlignment="1">
      <alignment horizontal="distributed"/>
    </xf>
    <xf numFmtId="0" fontId="14" fillId="4" borderId="30" xfId="0" applyFont="1" applyFill="1" applyBorder="1" applyAlignment="1">
      <alignment horizontal="distributed"/>
    </xf>
    <xf numFmtId="0" fontId="14" fillId="4" borderId="31" xfId="0" applyFont="1" applyFill="1" applyBorder="1" applyAlignment="1">
      <alignment horizontal="distributed"/>
    </xf>
    <xf numFmtId="0" fontId="12" fillId="0" borderId="7" xfId="0" applyFont="1" applyBorder="1"/>
    <xf numFmtId="0" fontId="12" fillId="0" borderId="34" xfId="0" applyFont="1" applyBorder="1" applyAlignment="1">
      <alignment horizontal="left"/>
    </xf>
    <xf numFmtId="0" fontId="14" fillId="3" borderId="9" xfId="0" applyFont="1" applyFill="1" applyBorder="1" applyAlignment="1">
      <alignment horizontal="distributed"/>
    </xf>
    <xf numFmtId="0" fontId="14" fillId="3" borderId="10" xfId="0" applyFont="1" applyFill="1" applyBorder="1" applyAlignment="1">
      <alignment horizontal="distributed"/>
    </xf>
    <xf numFmtId="0" fontId="14" fillId="3" borderId="11" xfId="0" applyFont="1" applyFill="1" applyBorder="1" applyAlignment="1">
      <alignment horizontal="distributed"/>
    </xf>
    <xf numFmtId="0" fontId="14" fillId="4" borderId="9" xfId="0" applyFont="1" applyFill="1" applyBorder="1" applyAlignment="1">
      <alignment horizontal="distributed"/>
    </xf>
    <xf numFmtId="0" fontId="14" fillId="4" borderId="12" xfId="0" applyFont="1" applyFill="1" applyBorder="1" applyAlignment="1">
      <alignment horizontal="distributed"/>
    </xf>
    <xf numFmtId="0" fontId="14" fillId="3" borderId="13" xfId="0" applyFont="1" applyFill="1" applyBorder="1" applyAlignment="1">
      <alignment horizontal="distributed"/>
    </xf>
    <xf numFmtId="0" fontId="17" fillId="3" borderId="10" xfId="0" applyFont="1" applyFill="1" applyBorder="1" applyAlignment="1">
      <alignment horizontal="distributed"/>
    </xf>
    <xf numFmtId="0" fontId="17" fillId="3" borderId="10" xfId="0" applyFont="1" applyFill="1" applyBorder="1" applyAlignment="1">
      <alignment horizontal="center"/>
    </xf>
    <xf numFmtId="0" fontId="14" fillId="3" borderId="11" xfId="0" applyFont="1" applyFill="1" applyBorder="1"/>
    <xf numFmtId="0" fontId="17" fillId="3" borderId="7" xfId="0" applyFont="1" applyFill="1" applyBorder="1" applyAlignment="1">
      <alignment horizontal="center"/>
    </xf>
    <xf numFmtId="0" fontId="14" fillId="4" borderId="13" xfId="0" applyFont="1" applyFill="1" applyBorder="1" applyAlignment="1">
      <alignment horizontal="distributed"/>
    </xf>
    <xf numFmtId="0" fontId="14" fillId="4" borderId="10" xfId="0" applyFont="1" applyFill="1" applyBorder="1" applyAlignment="1">
      <alignment horizontal="distributed"/>
    </xf>
    <xf numFmtId="0" fontId="14" fillId="4" borderId="11" xfId="0" applyFont="1" applyFill="1" applyBorder="1" applyAlignment="1">
      <alignment horizontal="distributed"/>
    </xf>
    <xf numFmtId="0" fontId="14" fillId="3" borderId="7" xfId="0" applyFont="1" applyFill="1" applyBorder="1" applyAlignment="1">
      <alignment horizontal="distributed"/>
    </xf>
    <xf numFmtId="0" fontId="14" fillId="3" borderId="35" xfId="0" applyFont="1" applyFill="1" applyBorder="1" applyAlignment="1">
      <alignment horizontal="distributed"/>
    </xf>
    <xf numFmtId="0" fontId="12" fillId="0" borderId="36" xfId="0" applyFont="1" applyBorder="1"/>
    <xf numFmtId="0" fontId="12" fillId="0" borderId="0" xfId="0" applyFont="1" applyBorder="1" applyAlignment="1">
      <alignment vertical="top"/>
    </xf>
    <xf numFmtId="0" fontId="17" fillId="3" borderId="7" xfId="0" applyFont="1" applyFill="1" applyBorder="1" applyAlignment="1">
      <alignment horizontal="distributed"/>
    </xf>
    <xf numFmtId="0" fontId="12" fillId="0" borderId="34" xfId="0" applyFont="1" applyBorder="1"/>
    <xf numFmtId="0" fontId="17" fillId="5" borderId="10" xfId="0" applyFont="1" applyFill="1" applyBorder="1" applyAlignment="1">
      <alignment horizontal="center"/>
    </xf>
    <xf numFmtId="0" fontId="12" fillId="0" borderId="37" xfId="0" applyFont="1" applyBorder="1"/>
    <xf numFmtId="0" fontId="12" fillId="0" borderId="37" xfId="0" applyFont="1" applyBorder="1" applyAlignment="1">
      <alignment vertical="top"/>
    </xf>
    <xf numFmtId="0" fontId="17" fillId="3" borderId="11" xfId="0" applyFont="1" applyFill="1" applyBorder="1"/>
    <xf numFmtId="0" fontId="12" fillId="0" borderId="38" xfId="0" applyFont="1" applyBorder="1"/>
    <xf numFmtId="0" fontId="14" fillId="3" borderId="39" xfId="0" applyFont="1" applyFill="1" applyBorder="1" applyAlignment="1">
      <alignment horizontal="distributed"/>
    </xf>
    <xf numFmtId="0" fontId="14" fillId="3" borderId="40" xfId="0" applyFont="1" applyFill="1" applyBorder="1" applyAlignment="1">
      <alignment horizontal="distributed"/>
    </xf>
    <xf numFmtId="0" fontId="14" fillId="3" borderId="15" xfId="0" applyFont="1" applyFill="1" applyBorder="1" applyAlignment="1">
      <alignment horizontal="distributed"/>
    </xf>
    <xf numFmtId="0" fontId="12" fillId="0" borderId="7" xfId="0" applyFont="1" applyBorder="1" applyAlignment="1">
      <alignment vertical="center"/>
    </xf>
    <xf numFmtId="0" fontId="12" fillId="0" borderId="41" xfId="0" applyFont="1" applyBorder="1" applyAlignment="1">
      <alignment vertical="top" wrapText="1"/>
    </xf>
    <xf numFmtId="0" fontId="14" fillId="3" borderId="32" xfId="0" applyFont="1" applyFill="1" applyBorder="1" applyAlignment="1">
      <alignment horizontal="distributed"/>
    </xf>
    <xf numFmtId="0" fontId="14" fillId="3" borderId="42" xfId="0" applyFont="1" applyFill="1" applyBorder="1" applyAlignment="1">
      <alignment horizontal="distributed"/>
    </xf>
    <xf numFmtId="0" fontId="14" fillId="3" borderId="33" xfId="0" applyFont="1" applyFill="1" applyBorder="1" applyAlignment="1">
      <alignment horizontal="distributed"/>
    </xf>
    <xf numFmtId="0" fontId="14" fillId="3" borderId="5" xfId="0" applyFont="1" applyFill="1" applyBorder="1" applyAlignment="1">
      <alignment horizontal="distributed"/>
    </xf>
    <xf numFmtId="0" fontId="14" fillId="3" borderId="43" xfId="0" applyFont="1" applyFill="1" applyBorder="1" applyAlignment="1">
      <alignment horizontal="distributed"/>
    </xf>
    <xf numFmtId="0" fontId="14" fillId="3" borderId="44" xfId="0" applyFont="1" applyFill="1" applyBorder="1" applyAlignment="1">
      <alignment horizontal="distributed"/>
    </xf>
    <xf numFmtId="0" fontId="14" fillId="3" borderId="27" xfId="0" applyFont="1" applyFill="1" applyBorder="1" applyAlignment="1">
      <alignment horizontal="center"/>
    </xf>
    <xf numFmtId="0" fontId="14" fillId="4" borderId="42" xfId="0" applyFont="1" applyFill="1" applyBorder="1" applyAlignment="1">
      <alignment horizontal="distributed"/>
    </xf>
    <xf numFmtId="0" fontId="14" fillId="3" borderId="12" xfId="0" applyFont="1" applyFill="1" applyBorder="1" applyAlignment="1">
      <alignment horizontal="distributed"/>
    </xf>
    <xf numFmtId="0" fontId="14" fillId="3" borderId="45" xfId="0" applyFont="1" applyFill="1" applyBorder="1" applyAlignment="1">
      <alignment horizontal="distributed"/>
    </xf>
    <xf numFmtId="0" fontId="14" fillId="0" borderId="10" xfId="0" applyFont="1" applyBorder="1"/>
    <xf numFmtId="0" fontId="14" fillId="0" borderId="11" xfId="0" applyFont="1" applyBorder="1"/>
    <xf numFmtId="0" fontId="14" fillId="3" borderId="7" xfId="0" applyFont="1" applyFill="1" applyBorder="1" applyAlignment="1">
      <alignment horizontal="center"/>
    </xf>
    <xf numFmtId="0" fontId="14" fillId="3" borderId="10" xfId="0" applyFont="1" applyFill="1" applyBorder="1"/>
    <xf numFmtId="0" fontId="14" fillId="3" borderId="21" xfId="0" applyFont="1" applyFill="1" applyBorder="1" applyAlignment="1">
      <alignment horizontal="distributed"/>
    </xf>
    <xf numFmtId="0" fontId="17" fillId="3" borderId="22" xfId="0" applyFont="1" applyFill="1" applyBorder="1" applyAlignment="1">
      <alignment horizontal="distributed"/>
    </xf>
    <xf numFmtId="0" fontId="14" fillId="3" borderId="22" xfId="0" applyFont="1" applyFill="1" applyBorder="1" applyAlignment="1">
      <alignment horizontal="distributed"/>
    </xf>
    <xf numFmtId="0" fontId="17" fillId="3" borderId="24" xfId="0" applyFont="1" applyFill="1" applyBorder="1" applyAlignment="1">
      <alignment horizontal="distributed"/>
    </xf>
    <xf numFmtId="0" fontId="17" fillId="3" borderId="47" xfId="0" applyFont="1" applyFill="1" applyBorder="1" applyAlignment="1">
      <alignment horizontal="distributed"/>
    </xf>
    <xf numFmtId="0" fontId="17" fillId="4" borderId="21" xfId="0" applyFont="1" applyFill="1" applyBorder="1" applyAlignment="1">
      <alignment horizontal="distributed"/>
    </xf>
    <xf numFmtId="0" fontId="17" fillId="4" borderId="24" xfId="0" applyFont="1" applyFill="1" applyBorder="1" applyAlignment="1">
      <alignment horizontal="distributed"/>
    </xf>
    <xf numFmtId="0" fontId="17" fillId="3" borderId="25" xfId="0" applyFont="1" applyFill="1" applyBorder="1" applyAlignment="1">
      <alignment horizontal="distributed"/>
    </xf>
    <xf numFmtId="0" fontId="14" fillId="0" borderId="22" xfId="0" applyFont="1" applyBorder="1" applyAlignment="1">
      <alignment horizontal="distributed"/>
    </xf>
    <xf numFmtId="0" fontId="14" fillId="0" borderId="23" xfId="0" applyFont="1" applyBorder="1" applyAlignment="1">
      <alignment horizontal="distributed"/>
    </xf>
    <xf numFmtId="0" fontId="14" fillId="3" borderId="19" xfId="0" applyFont="1" applyFill="1" applyBorder="1" applyAlignment="1">
      <alignment horizontal="center"/>
    </xf>
    <xf numFmtId="0" fontId="14" fillId="4" borderId="21" xfId="0" applyFont="1" applyFill="1" applyBorder="1" applyAlignment="1">
      <alignment horizontal="distributed"/>
    </xf>
    <xf numFmtId="0" fontId="14" fillId="4" borderId="22" xfId="0" applyFont="1" applyFill="1" applyBorder="1" applyAlignment="1">
      <alignment horizontal="distributed"/>
    </xf>
    <xf numFmtId="0" fontId="14" fillId="4" borderId="24" xfId="0" applyFont="1" applyFill="1" applyBorder="1" applyAlignment="1">
      <alignment horizontal="distributed"/>
    </xf>
    <xf numFmtId="0" fontId="13" fillId="0" borderId="11" xfId="0" applyFont="1" applyBorder="1" applyAlignment="1">
      <alignment horizontal="center" vertical="center"/>
    </xf>
    <xf numFmtId="0" fontId="13" fillId="3" borderId="22" xfId="0" applyFont="1" applyFill="1" applyBorder="1" applyAlignment="1">
      <alignment horizontal="distributed"/>
    </xf>
    <xf numFmtId="0" fontId="13" fillId="3" borderId="48" xfId="0" applyFont="1" applyFill="1" applyBorder="1" applyAlignment="1">
      <alignment horizontal="distributed"/>
    </xf>
    <xf numFmtId="0" fontId="13" fillId="0" borderId="49" xfId="0" applyFont="1" applyBorder="1" applyAlignment="1">
      <alignment horizontal="distributed"/>
    </xf>
    <xf numFmtId="0" fontId="13" fillId="0" borderId="15" xfId="0" applyFont="1" applyBorder="1" applyAlignment="1">
      <alignment horizontal="distributed"/>
    </xf>
    <xf numFmtId="0" fontId="13" fillId="0" borderId="40" xfId="0" applyFont="1" applyBorder="1" applyAlignment="1">
      <alignment horizontal="distributed"/>
    </xf>
    <xf numFmtId="0" fontId="13" fillId="0" borderId="50" xfId="0" applyFont="1" applyBorder="1" applyAlignment="1">
      <alignment horizontal="distributed"/>
    </xf>
    <xf numFmtId="0" fontId="18" fillId="0" borderId="3" xfId="0" applyFont="1" applyBorder="1" applyAlignment="1">
      <alignment horizontal="left" vertical="center"/>
    </xf>
    <xf numFmtId="0" fontId="18" fillId="0" borderId="1" xfId="0" applyFont="1" applyBorder="1" applyAlignment="1">
      <alignment vertical="center"/>
    </xf>
    <xf numFmtId="0" fontId="14" fillId="0" borderId="18" xfId="0" applyFont="1" applyBorder="1"/>
    <xf numFmtId="0" fontId="14" fillId="0" borderId="30" xfId="0" applyFont="1" applyBorder="1"/>
    <xf numFmtId="0" fontId="14" fillId="6" borderId="30" xfId="0" applyFont="1" applyFill="1" applyBorder="1"/>
    <xf numFmtId="0" fontId="14" fillId="7" borderId="30" xfId="0" applyFont="1" applyFill="1" applyBorder="1"/>
    <xf numFmtId="0" fontId="19" fillId="0" borderId="30" xfId="0" applyFont="1" applyBorder="1"/>
    <xf numFmtId="0" fontId="14" fillId="4" borderId="44" xfId="0" applyFont="1" applyFill="1" applyBorder="1" applyAlignment="1">
      <alignment horizontal="distributed"/>
    </xf>
    <xf numFmtId="0" fontId="20" fillId="0" borderId="7" xfId="0" applyFont="1" applyBorder="1" applyAlignment="1">
      <alignment horizontal="center"/>
    </xf>
    <xf numFmtId="0" fontId="18" fillId="0" borderId="35" xfId="0" applyFont="1" applyBorder="1" applyAlignment="1">
      <alignment horizontal="left" vertical="center"/>
    </xf>
    <xf numFmtId="0" fontId="18" fillId="0" borderId="7" xfId="0" applyFont="1" applyBorder="1" applyAlignment="1">
      <alignment vertical="center"/>
    </xf>
    <xf numFmtId="0" fontId="14" fillId="0" borderId="13" xfId="0" applyFont="1" applyBorder="1"/>
    <xf numFmtId="0" fontId="14" fillId="6" borderId="10" xfId="0" applyFont="1" applyFill="1" applyBorder="1"/>
    <xf numFmtId="0" fontId="14" fillId="7" borderId="10" xfId="0" applyFont="1" applyFill="1" applyBorder="1"/>
    <xf numFmtId="0" fontId="14" fillId="4" borderId="45" xfId="0" applyFont="1" applyFill="1" applyBorder="1" applyAlignment="1">
      <alignment horizontal="distributed"/>
    </xf>
    <xf numFmtId="0" fontId="18" fillId="0" borderId="35" xfId="0" applyFont="1" applyBorder="1" applyAlignment="1">
      <alignment horizontal="left" vertical="center" wrapText="1"/>
    </xf>
    <xf numFmtId="0" fontId="18" fillId="0" borderId="7" xfId="0" applyFont="1" applyBorder="1" applyAlignment="1">
      <alignment vertical="center" wrapText="1"/>
    </xf>
    <xf numFmtId="0" fontId="18" fillId="0" borderId="7" xfId="0" applyFont="1" applyBorder="1" applyAlignment="1">
      <alignment horizontal="left" vertical="center" wrapText="1"/>
    </xf>
    <xf numFmtId="0" fontId="14" fillId="4" borderId="39" xfId="0" applyFont="1" applyFill="1" applyBorder="1" applyAlignment="1">
      <alignment horizontal="distributed"/>
    </xf>
    <xf numFmtId="0" fontId="14" fillId="4" borderId="14" xfId="0" applyFont="1" applyFill="1" applyBorder="1" applyAlignment="1">
      <alignment horizontal="distributed"/>
    </xf>
    <xf numFmtId="0" fontId="14" fillId="4" borderId="53" xfId="0" applyFont="1" applyFill="1" applyBorder="1" applyAlignment="1">
      <alignment horizontal="distributed"/>
    </xf>
    <xf numFmtId="0" fontId="18" fillId="0" borderId="7" xfId="0" applyFont="1" applyBorder="1" applyAlignment="1">
      <alignment vertical="top" wrapText="1"/>
    </xf>
    <xf numFmtId="0" fontId="18" fillId="0" borderId="7" xfId="0" applyFont="1" applyBorder="1" applyAlignment="1">
      <alignment wrapText="1"/>
    </xf>
    <xf numFmtId="0" fontId="14" fillId="4" borderId="54" xfId="0" applyFont="1" applyFill="1" applyBorder="1" applyAlignment="1">
      <alignment horizontal="distributed"/>
    </xf>
    <xf numFmtId="0" fontId="14" fillId="4" borderId="55" xfId="0" applyFont="1" applyFill="1" applyBorder="1" applyAlignment="1">
      <alignment horizontal="distributed"/>
    </xf>
    <xf numFmtId="0" fontId="14" fillId="6" borderId="31" xfId="0" applyFont="1" applyFill="1" applyBorder="1"/>
    <xf numFmtId="0" fontId="14" fillId="4" borderId="16" xfId="0" applyFont="1" applyFill="1" applyBorder="1" applyAlignment="1">
      <alignment horizontal="distributed"/>
    </xf>
    <xf numFmtId="0" fontId="13" fillId="8" borderId="27" xfId="0" applyFont="1" applyFill="1" applyBorder="1" applyAlignment="1">
      <alignment horizontal="left" vertical="center" wrapText="1"/>
    </xf>
    <xf numFmtId="0" fontId="18" fillId="8" borderId="7" xfId="0" applyFont="1" applyFill="1" applyBorder="1" applyAlignment="1">
      <alignment horizontal="left" vertical="center" wrapText="1"/>
    </xf>
    <xf numFmtId="0" fontId="14" fillId="8" borderId="18" xfId="0" applyFont="1" applyFill="1" applyBorder="1"/>
    <xf numFmtId="0" fontId="14" fillId="8" borderId="30" xfId="0" applyFont="1" applyFill="1" applyBorder="1"/>
    <xf numFmtId="0" fontId="14" fillId="9" borderId="55" xfId="0" applyFont="1" applyFill="1" applyBorder="1" applyAlignment="1">
      <alignment horizontal="distributed"/>
    </xf>
    <xf numFmtId="0" fontId="14" fillId="8" borderId="31" xfId="0" applyFont="1" applyFill="1" applyBorder="1"/>
    <xf numFmtId="0" fontId="14" fillId="3" borderId="3" xfId="0" applyFont="1" applyFill="1" applyBorder="1" applyAlignment="1">
      <alignment horizontal="distributed"/>
    </xf>
    <xf numFmtId="0" fontId="14" fillId="3" borderId="2" xfId="0" applyFont="1" applyFill="1" applyBorder="1" applyAlignment="1">
      <alignment horizontal="center"/>
    </xf>
    <xf numFmtId="0" fontId="20" fillId="3" borderId="27" xfId="0" applyFont="1" applyFill="1" applyBorder="1" applyAlignment="1">
      <alignment horizontal="center"/>
    </xf>
    <xf numFmtId="0" fontId="17" fillId="3" borderId="23" xfId="0" applyFont="1" applyFill="1" applyBorder="1" applyAlignment="1">
      <alignment horizontal="distributed"/>
    </xf>
    <xf numFmtId="0" fontId="17" fillId="3" borderId="19" xfId="0" applyFont="1" applyFill="1" applyBorder="1" applyAlignment="1">
      <alignment horizontal="distributed"/>
    </xf>
    <xf numFmtId="0" fontId="20" fillId="3" borderId="20" xfId="0" applyFont="1" applyFill="1" applyBorder="1" applyAlignment="1">
      <alignment horizontal="center"/>
    </xf>
    <xf numFmtId="0" fontId="13" fillId="0" borderId="52" xfId="0" applyFont="1" applyBorder="1" applyAlignment="1">
      <alignment horizontal="distributed" vertical="center"/>
    </xf>
    <xf numFmtId="0" fontId="18" fillId="0" borderId="1" xfId="0" applyFont="1" applyBorder="1" applyAlignment="1">
      <alignment vertical="top"/>
    </xf>
    <xf numFmtId="0" fontId="13" fillId="2" borderId="32" xfId="0" applyFont="1" applyFill="1" applyBorder="1" applyAlignment="1">
      <alignment horizontal="distributed"/>
    </xf>
    <xf numFmtId="0" fontId="13" fillId="2" borderId="58" xfId="0" applyFont="1" applyFill="1" applyBorder="1" applyAlignment="1">
      <alignment horizontal="distributed"/>
    </xf>
    <xf numFmtId="0" fontId="13" fillId="6" borderId="40" xfId="0" applyFont="1" applyFill="1" applyBorder="1" applyAlignment="1">
      <alignment horizontal="distributed"/>
    </xf>
    <xf numFmtId="0" fontId="13" fillId="6" borderId="50" xfId="0" applyFont="1" applyFill="1" applyBorder="1" applyAlignment="1">
      <alignment horizontal="distributed"/>
    </xf>
    <xf numFmtId="0" fontId="13" fillId="6" borderId="42" xfId="0" applyFont="1" applyFill="1" applyBorder="1" applyAlignment="1">
      <alignment horizontal="distributed"/>
    </xf>
    <xf numFmtId="0" fontId="13" fillId="3" borderId="59" xfId="0" applyFont="1" applyFill="1" applyBorder="1" applyAlignment="1">
      <alignment horizontal="distributed"/>
    </xf>
    <xf numFmtId="0" fontId="14" fillId="0" borderId="13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6" borderId="10" xfId="0" applyFont="1" applyFill="1" applyBorder="1" applyAlignment="1">
      <alignment horizontal="center" vertical="center"/>
    </xf>
    <xf numFmtId="0" fontId="14" fillId="6" borderId="11" xfId="0" applyFont="1" applyFill="1" applyBorder="1" applyAlignment="1">
      <alignment horizontal="center" vertical="center"/>
    </xf>
    <xf numFmtId="0" fontId="14" fillId="6" borderId="13" xfId="0" applyFont="1" applyFill="1" applyBorder="1"/>
    <xf numFmtId="0" fontId="18" fillId="0" borderId="7" xfId="0" applyFont="1" applyBorder="1"/>
    <xf numFmtId="0" fontId="14" fillId="3" borderId="11" xfId="0" applyFont="1" applyFill="1" applyBorder="1" applyAlignment="1">
      <alignment horizontal="center" vertical="center"/>
    </xf>
    <xf numFmtId="0" fontId="14" fillId="4" borderId="17" xfId="0" applyFont="1" applyFill="1" applyBorder="1" applyAlignment="1">
      <alignment horizontal="distributed"/>
    </xf>
    <xf numFmtId="0" fontId="18" fillId="0" borderId="36" xfId="0" applyFont="1" applyBorder="1" applyAlignment="1">
      <alignment vertical="top" wrapText="1"/>
    </xf>
    <xf numFmtId="0" fontId="18" fillId="0" borderId="45" xfId="0" applyFont="1" applyBorder="1" applyAlignment="1">
      <alignment vertical="center" wrapText="1"/>
    </xf>
    <xf numFmtId="0" fontId="21" fillId="3" borderId="10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/>
    </xf>
    <xf numFmtId="0" fontId="18" fillId="0" borderId="45" xfId="0" applyFont="1" applyBorder="1" applyAlignment="1">
      <alignment wrapText="1"/>
    </xf>
    <xf numFmtId="0" fontId="18" fillId="3" borderId="7" xfId="0" applyFont="1" applyFill="1" applyBorder="1" applyAlignment="1">
      <alignment vertical="top" wrapText="1"/>
    </xf>
    <xf numFmtId="0" fontId="18" fillId="3" borderId="45" xfId="0" applyFont="1" applyFill="1" applyBorder="1" applyAlignment="1">
      <alignment vertical="top" wrapText="1"/>
    </xf>
    <xf numFmtId="0" fontId="14" fillId="0" borderId="10" xfId="0" applyFont="1" applyFill="1" applyBorder="1"/>
    <xf numFmtId="0" fontId="21" fillId="0" borderId="10" xfId="0" applyFont="1" applyFill="1" applyBorder="1"/>
    <xf numFmtId="0" fontId="14" fillId="4" borderId="15" xfId="0" applyFont="1" applyFill="1" applyBorder="1" applyAlignment="1">
      <alignment horizontal="distributed"/>
    </xf>
    <xf numFmtId="0" fontId="18" fillId="8" borderId="60" xfId="0" applyFont="1" applyFill="1" applyBorder="1" applyAlignment="1">
      <alignment horizontal="left" vertical="center" wrapText="1"/>
    </xf>
    <xf numFmtId="0" fontId="14" fillId="8" borderId="18" xfId="0" applyFont="1" applyFill="1" applyBorder="1" applyAlignment="1">
      <alignment horizontal="center" vertical="center"/>
    </xf>
    <xf numFmtId="0" fontId="14" fillId="8" borderId="30" xfId="0" applyFont="1" applyFill="1" applyBorder="1" applyAlignment="1">
      <alignment horizontal="center" vertical="center"/>
    </xf>
    <xf numFmtId="0" fontId="14" fillId="8" borderId="31" xfId="0" applyFont="1" applyFill="1" applyBorder="1" applyAlignment="1">
      <alignment horizontal="center" vertical="center"/>
    </xf>
    <xf numFmtId="0" fontId="14" fillId="9" borderId="61" xfId="0" applyFont="1" applyFill="1" applyBorder="1" applyAlignment="1">
      <alignment horizontal="distributed"/>
    </xf>
    <xf numFmtId="0" fontId="18" fillId="8" borderId="56" xfId="0" applyFont="1" applyFill="1" applyBorder="1" applyAlignment="1">
      <alignment horizontal="left" vertical="center" wrapText="1"/>
    </xf>
    <xf numFmtId="0" fontId="18" fillId="8" borderId="19" xfId="0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horizontal="center"/>
    </xf>
    <xf numFmtId="0" fontId="18" fillId="0" borderId="1" xfId="0" applyFont="1" applyBorder="1" applyAlignment="1">
      <alignment horizontal="left" vertical="center"/>
    </xf>
    <xf numFmtId="0" fontId="18" fillId="0" borderId="5" xfId="0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4" fillId="6" borderId="10" xfId="0" applyFont="1" applyFill="1" applyBorder="1" applyAlignment="1">
      <alignment vertical="center"/>
    </xf>
    <xf numFmtId="0" fontId="14" fillId="10" borderId="30" xfId="0" applyFont="1" applyFill="1" applyBorder="1" applyAlignment="1">
      <alignment horizontal="distributed"/>
    </xf>
    <xf numFmtId="49" fontId="17" fillId="10" borderId="30" xfId="0" applyNumberFormat="1" applyFont="1" applyFill="1" applyBorder="1" applyAlignment="1">
      <alignment horizontal="distributed"/>
    </xf>
    <xf numFmtId="0" fontId="14" fillId="10" borderId="30" xfId="0" applyFont="1" applyFill="1" applyBorder="1"/>
    <xf numFmtId="0" fontId="18" fillId="0" borderId="7" xfId="0" applyFont="1" applyBorder="1" applyAlignment="1">
      <alignment horizontal="left" vertical="center"/>
    </xf>
    <xf numFmtId="0" fontId="18" fillId="0" borderId="45" xfId="0" applyFont="1" applyBorder="1" applyAlignment="1">
      <alignment vertical="center"/>
    </xf>
    <xf numFmtId="0" fontId="14" fillId="10" borderId="10" xfId="0" applyFont="1" applyFill="1" applyBorder="1" applyAlignment="1">
      <alignment horizontal="distributed"/>
    </xf>
    <xf numFmtId="0" fontId="17" fillId="10" borderId="10" xfId="0" applyFont="1" applyFill="1" applyBorder="1" applyAlignment="1">
      <alignment horizontal="distributed"/>
    </xf>
    <xf numFmtId="0" fontId="17" fillId="10" borderId="10" xfId="0" applyFont="1" applyFill="1" applyBorder="1" applyAlignment="1">
      <alignment horizontal="center"/>
    </xf>
    <xf numFmtId="0" fontId="18" fillId="0" borderId="45" xfId="0" applyFont="1" applyBorder="1" applyAlignment="1">
      <alignment wrapText="1" shrinkToFit="1"/>
    </xf>
    <xf numFmtId="0" fontId="18" fillId="0" borderId="16" xfId="0" applyFont="1" applyBorder="1" applyAlignment="1">
      <alignment wrapText="1"/>
    </xf>
    <xf numFmtId="0" fontId="18" fillId="0" borderId="45" xfId="0" applyFont="1" applyBorder="1" applyAlignment="1">
      <alignment vertical="top" wrapText="1"/>
    </xf>
    <xf numFmtId="0" fontId="14" fillId="6" borderId="13" xfId="0" applyFont="1" applyFill="1" applyBorder="1" applyAlignment="1">
      <alignment horizontal="center" vertical="center"/>
    </xf>
    <xf numFmtId="0" fontId="18" fillId="8" borderId="7" xfId="0" applyFont="1" applyFill="1" applyBorder="1" applyAlignment="1">
      <alignment horizontal="left" vertical="top" wrapText="1"/>
    </xf>
    <xf numFmtId="0" fontId="18" fillId="8" borderId="45" xfId="0" applyFont="1" applyFill="1" applyBorder="1" applyAlignment="1">
      <alignment horizontal="left" vertical="center" wrapText="1"/>
    </xf>
    <xf numFmtId="0" fontId="14" fillId="8" borderId="13" xfId="0" applyFont="1" applyFill="1" applyBorder="1" applyAlignment="1">
      <alignment horizontal="center" vertical="center"/>
    </xf>
    <xf numFmtId="0" fontId="14" fillId="8" borderId="10" xfId="0" applyFont="1" applyFill="1" applyBorder="1" applyAlignment="1">
      <alignment horizontal="center" vertical="center"/>
    </xf>
    <xf numFmtId="0" fontId="14" fillId="8" borderId="11" xfId="0" applyFont="1" applyFill="1" applyBorder="1" applyAlignment="1">
      <alignment horizontal="center" vertical="center"/>
    </xf>
    <xf numFmtId="0" fontId="14" fillId="8" borderId="13" xfId="0" applyFont="1" applyFill="1" applyBorder="1"/>
    <xf numFmtId="0" fontId="14" fillId="8" borderId="10" xfId="0" applyFont="1" applyFill="1" applyBorder="1"/>
    <xf numFmtId="0" fontId="14" fillId="8" borderId="40" xfId="0" applyFont="1" applyFill="1" applyBorder="1" applyAlignment="1">
      <alignment horizontal="distributed"/>
    </xf>
    <xf numFmtId="0" fontId="17" fillId="8" borderId="40" xfId="0" applyFont="1" applyFill="1" applyBorder="1" applyAlignment="1">
      <alignment horizontal="distributed"/>
    </xf>
    <xf numFmtId="0" fontId="17" fillId="8" borderId="40" xfId="0" applyFont="1" applyFill="1" applyBorder="1" applyAlignment="1">
      <alignment horizontal="center"/>
    </xf>
    <xf numFmtId="0" fontId="17" fillId="8" borderId="50" xfId="0" applyFont="1" applyFill="1" applyBorder="1"/>
    <xf numFmtId="0" fontId="14" fillId="8" borderId="10" xfId="0" applyFont="1" applyFill="1" applyBorder="1" applyAlignment="1">
      <alignment horizontal="distributed"/>
    </xf>
    <xf numFmtId="0" fontId="17" fillId="8" borderId="10" xfId="0" applyFont="1" applyFill="1" applyBorder="1" applyAlignment="1">
      <alignment horizontal="distributed"/>
    </xf>
    <xf numFmtId="0" fontId="17" fillId="8" borderId="10" xfId="0" applyFont="1" applyFill="1" applyBorder="1" applyAlignment="1">
      <alignment horizontal="center"/>
    </xf>
    <xf numFmtId="0" fontId="17" fillId="8" borderId="10" xfId="0" applyFont="1" applyFill="1" applyBorder="1"/>
    <xf numFmtId="0" fontId="18" fillId="8" borderId="62" xfId="0" applyFont="1" applyFill="1" applyBorder="1" applyAlignment="1">
      <alignment horizontal="left" wrapText="1"/>
    </xf>
    <xf numFmtId="0" fontId="14" fillId="4" borderId="61" xfId="0" applyFont="1" applyFill="1" applyBorder="1" applyAlignment="1">
      <alignment horizontal="distributed"/>
    </xf>
    <xf numFmtId="0" fontId="18" fillId="8" borderId="47" xfId="0" applyFont="1" applyFill="1" applyBorder="1" applyAlignment="1">
      <alignment horizontal="left" wrapText="1"/>
    </xf>
    <xf numFmtId="0" fontId="14" fillId="7" borderId="13" xfId="0" applyFont="1" applyFill="1" applyBorder="1"/>
    <xf numFmtId="0" fontId="14" fillId="11" borderId="10" xfId="0" applyFont="1" applyFill="1" applyBorder="1"/>
    <xf numFmtId="0" fontId="14" fillId="6" borderId="18" xfId="0" applyFont="1" applyFill="1" applyBorder="1"/>
    <xf numFmtId="0" fontId="14" fillId="6" borderId="11" xfId="0" applyFont="1" applyFill="1" applyBorder="1"/>
    <xf numFmtId="0" fontId="14" fillId="3" borderId="13" xfId="0" applyFont="1" applyFill="1" applyBorder="1"/>
    <xf numFmtId="0" fontId="14" fillId="3" borderId="13" xfId="0" applyFont="1" applyFill="1" applyBorder="1" applyAlignment="1">
      <alignment horizontal="center" vertical="center"/>
    </xf>
    <xf numFmtId="0" fontId="14" fillId="3" borderId="15" xfId="0" applyFont="1" applyFill="1" applyBorder="1" applyAlignment="1">
      <alignment horizontal="center" vertical="center"/>
    </xf>
    <xf numFmtId="0" fontId="13" fillId="6" borderId="22" xfId="0" applyFont="1" applyFill="1" applyBorder="1" applyAlignment="1">
      <alignment horizontal="distributed"/>
    </xf>
    <xf numFmtId="0" fontId="13" fillId="6" borderId="24" xfId="0" applyFont="1" applyFill="1" applyBorder="1" applyAlignment="1">
      <alignment horizontal="distributed"/>
    </xf>
    <xf numFmtId="0" fontId="13" fillId="6" borderId="21" xfId="0" applyFont="1" applyFill="1" applyBorder="1" applyAlignment="1">
      <alignment horizontal="distributed"/>
    </xf>
    <xf numFmtId="0" fontId="18" fillId="3" borderId="35" xfId="0" applyFont="1" applyFill="1" applyBorder="1" applyAlignment="1">
      <alignment horizontal="left" vertical="center" wrapText="1"/>
    </xf>
    <xf numFmtId="0" fontId="18" fillId="3" borderId="7" xfId="0" applyFont="1" applyFill="1" applyBorder="1" applyAlignment="1">
      <alignment vertical="center" wrapText="1"/>
    </xf>
    <xf numFmtId="0" fontId="18" fillId="3" borderId="7" xfId="0" applyFont="1" applyFill="1" applyBorder="1" applyAlignment="1">
      <alignment horizontal="left" vertical="center" wrapText="1"/>
    </xf>
    <xf numFmtId="0" fontId="18" fillId="0" borderId="27" xfId="0" applyFont="1" applyBorder="1" applyAlignment="1">
      <alignment horizontal="left" vertical="center" wrapText="1"/>
    </xf>
    <xf numFmtId="0" fontId="14" fillId="0" borderId="31" xfId="0" applyFont="1" applyBorder="1"/>
    <xf numFmtId="0" fontId="14" fillId="12" borderId="15" xfId="0" applyFont="1" applyFill="1" applyBorder="1" applyAlignment="1">
      <alignment horizontal="center" vertical="center"/>
    </xf>
    <xf numFmtId="0" fontId="14" fillId="12" borderId="13" xfId="0" applyFont="1" applyFill="1" applyBorder="1" applyAlignment="1">
      <alignment horizontal="center" vertical="center"/>
    </xf>
    <xf numFmtId="0" fontId="14" fillId="12" borderId="10" xfId="0" applyFont="1" applyFill="1" applyBorder="1" applyAlignment="1">
      <alignment horizontal="center" vertical="center"/>
    </xf>
    <xf numFmtId="0" fontId="18" fillId="0" borderId="2" xfId="0" applyFont="1" applyBorder="1"/>
    <xf numFmtId="0" fontId="18" fillId="0" borderId="27" xfId="0" applyFont="1" applyBorder="1" applyAlignment="1">
      <alignment vertical="top" wrapText="1"/>
    </xf>
    <xf numFmtId="0" fontId="13" fillId="7" borderId="50" xfId="0" applyFont="1" applyFill="1" applyBorder="1" applyAlignment="1">
      <alignment horizontal="distributed"/>
    </xf>
    <xf numFmtId="0" fontId="13" fillId="7" borderId="42" xfId="0" applyFont="1" applyFill="1" applyBorder="1" applyAlignment="1">
      <alignment horizontal="distributed"/>
    </xf>
    <xf numFmtId="0" fontId="13" fillId="7" borderId="40" xfId="0" applyFont="1" applyFill="1" applyBorder="1" applyAlignment="1">
      <alignment horizontal="distributed"/>
    </xf>
    <xf numFmtId="0" fontId="14" fillId="12" borderId="10" xfId="0" applyFont="1" applyFill="1" applyBorder="1"/>
    <xf numFmtId="0" fontId="18" fillId="8" borderId="27" xfId="0" applyFont="1" applyFill="1" applyBorder="1" applyAlignment="1">
      <alignment horizontal="left" vertical="top" wrapText="1"/>
    </xf>
    <xf numFmtId="0" fontId="18" fillId="0" borderId="19" xfId="0" applyFont="1" applyBorder="1" applyAlignment="1">
      <alignment vertical="top" wrapText="1"/>
    </xf>
    <xf numFmtId="0" fontId="14" fillId="7" borderId="10" xfId="0" applyFont="1" applyFill="1" applyBorder="1" applyAlignment="1">
      <alignment horizontal="center" vertical="center"/>
    </xf>
    <xf numFmtId="0" fontId="14" fillId="7" borderId="13" xfId="0" applyFont="1" applyFill="1" applyBorder="1" applyAlignment="1">
      <alignment horizontal="center" vertical="center"/>
    </xf>
    <xf numFmtId="0" fontId="14" fillId="12" borderId="30" xfId="0" applyFont="1" applyFill="1" applyBorder="1"/>
    <xf numFmtId="0" fontId="14" fillId="11" borderId="10" xfId="0" applyFont="1" applyFill="1" applyBorder="1" applyAlignment="1">
      <alignment horizontal="center" vertical="center"/>
    </xf>
    <xf numFmtId="0" fontId="22" fillId="11" borderId="10" xfId="0" applyFont="1" applyFill="1" applyBorder="1"/>
    <xf numFmtId="0" fontId="13" fillId="0" borderId="40" xfId="0" applyFont="1" applyFill="1" applyBorder="1" applyAlignment="1">
      <alignment horizontal="distributed"/>
    </xf>
    <xf numFmtId="0" fontId="13" fillId="0" borderId="50" xfId="0" applyFont="1" applyFill="1" applyBorder="1" applyAlignment="1">
      <alignment horizontal="distributed"/>
    </xf>
    <xf numFmtId="0" fontId="14" fillId="0" borderId="13" xfId="0" applyFont="1" applyFill="1" applyBorder="1"/>
    <xf numFmtId="0" fontId="14" fillId="0" borderId="11" xfId="0" applyFont="1" applyFill="1" applyBorder="1" applyAlignment="1">
      <alignment horizontal="center" vertical="center"/>
    </xf>
    <xf numFmtId="0" fontId="13" fillId="0" borderId="42" xfId="0" applyFont="1" applyFill="1" applyBorder="1" applyAlignment="1">
      <alignment horizontal="distributed"/>
    </xf>
    <xf numFmtId="0" fontId="14" fillId="11" borderId="31" xfId="0" applyFont="1" applyFill="1" applyBorder="1"/>
    <xf numFmtId="0" fontId="14" fillId="11" borderId="11" xfId="0" applyFont="1" applyFill="1" applyBorder="1"/>
    <xf numFmtId="0" fontId="14" fillId="12" borderId="13" xfId="0" applyFont="1" applyFill="1" applyBorder="1"/>
    <xf numFmtId="0" fontId="14" fillId="11" borderId="11" xfId="0" applyFont="1" applyFill="1" applyBorder="1" applyAlignment="1">
      <alignment horizontal="center" vertical="center"/>
    </xf>
    <xf numFmtId="0" fontId="14" fillId="13" borderId="10" xfId="0" applyFont="1" applyFill="1" applyBorder="1" applyAlignment="1">
      <alignment horizontal="center" vertical="center"/>
    </xf>
    <xf numFmtId="0" fontId="14" fillId="14" borderId="10" xfId="0" applyFont="1" applyFill="1" applyBorder="1"/>
    <xf numFmtId="0" fontId="22" fillId="14" borderId="10" xfId="0" applyFont="1" applyFill="1" applyBorder="1"/>
    <xf numFmtId="0" fontId="14" fillId="6" borderId="13" xfId="0" applyFont="1" applyFill="1" applyBorder="1" applyAlignment="1">
      <alignment vertical="center"/>
    </xf>
    <xf numFmtId="0" fontId="13" fillId="12" borderId="40" xfId="0" applyFont="1" applyFill="1" applyBorder="1" applyAlignment="1">
      <alignment horizontal="distributed"/>
    </xf>
    <xf numFmtId="0" fontId="13" fillId="6" borderId="43" xfId="0" applyFont="1" applyFill="1" applyBorder="1" applyAlignment="1">
      <alignment horizontal="distributed"/>
    </xf>
    <xf numFmtId="0" fontId="13" fillId="0" borderId="22" xfId="0" applyFont="1" applyBorder="1" applyAlignment="1">
      <alignment horizontal="center" vertical="distributed"/>
    </xf>
    <xf numFmtId="0" fontId="23" fillId="0" borderId="22" xfId="0" applyFont="1" applyBorder="1" applyAlignment="1">
      <alignment vertical="distributed" textRotation="90"/>
    </xf>
    <xf numFmtId="0" fontId="13" fillId="0" borderId="24" xfId="0" applyFont="1" applyBorder="1" applyAlignment="1">
      <alignment horizontal="center" vertical="distributed" textRotation="90"/>
    </xf>
    <xf numFmtId="0" fontId="13" fillId="0" borderId="20" xfId="0" applyFont="1" applyBorder="1" applyAlignment="1">
      <alignment horizontal="center"/>
    </xf>
    <xf numFmtId="0" fontId="13" fillId="0" borderId="69" xfId="0" applyFont="1" applyBorder="1" applyAlignment="1">
      <alignment horizontal="center"/>
    </xf>
    <xf numFmtId="0" fontId="13" fillId="0" borderId="48" xfId="0" applyFont="1" applyBorder="1" applyAlignment="1">
      <alignment horizontal="center"/>
    </xf>
    <xf numFmtId="0" fontId="13" fillId="0" borderId="73" xfId="0" applyFont="1" applyBorder="1" applyAlignment="1">
      <alignment horizontal="center"/>
    </xf>
    <xf numFmtId="0" fontId="13" fillId="0" borderId="49" xfId="0" applyFont="1" applyBorder="1" applyAlignment="1">
      <alignment horizontal="center"/>
    </xf>
    <xf numFmtId="0" fontId="13" fillId="0" borderId="74" xfId="0" applyFont="1" applyBorder="1" applyAlignment="1">
      <alignment horizontal="center"/>
    </xf>
    <xf numFmtId="0" fontId="13" fillId="0" borderId="75" xfId="0" applyFont="1" applyBorder="1" applyAlignment="1">
      <alignment horizontal="center"/>
    </xf>
    <xf numFmtId="0" fontId="13" fillId="0" borderId="67" xfId="0" applyFont="1" applyBorder="1" applyAlignment="1">
      <alignment horizontal="center"/>
    </xf>
    <xf numFmtId="0" fontId="13" fillId="0" borderId="58" xfId="0" applyFont="1" applyBorder="1" applyAlignment="1">
      <alignment horizontal="center"/>
    </xf>
    <xf numFmtId="0" fontId="13" fillId="0" borderId="28" xfId="0" applyFont="1" applyBorder="1" applyAlignment="1">
      <alignment horizontal="left" wrapText="1"/>
    </xf>
    <xf numFmtId="0" fontId="13" fillId="0" borderId="18" xfId="0" applyFont="1" applyBorder="1"/>
    <xf numFmtId="0" fontId="13" fillId="0" borderId="31" xfId="0" applyFont="1" applyBorder="1"/>
    <xf numFmtId="0" fontId="13" fillId="0" borderId="29" xfId="0" applyFont="1" applyBorder="1"/>
    <xf numFmtId="0" fontId="13" fillId="0" borderId="17" xfId="0" applyFont="1" applyBorder="1"/>
    <xf numFmtId="0" fontId="13" fillId="0" borderId="34" xfId="0" applyFont="1" applyBorder="1" applyAlignment="1">
      <alignment horizontal="left"/>
    </xf>
    <xf numFmtId="0" fontId="14" fillId="3" borderId="9" xfId="0" applyFont="1" applyFill="1" applyBorder="1" applyAlignment="1">
      <alignment horizontal="right"/>
    </xf>
    <xf numFmtId="0" fontId="13" fillId="0" borderId="13" xfId="0" applyFont="1" applyBorder="1"/>
    <xf numFmtId="0" fontId="13" fillId="0" borderId="11" xfId="0" applyFont="1" applyBorder="1"/>
    <xf numFmtId="0" fontId="13" fillId="0" borderId="0" xfId="0" applyFont="1" applyBorder="1" applyAlignment="1">
      <alignment vertical="top"/>
    </xf>
    <xf numFmtId="0" fontId="13" fillId="0" borderId="34" xfId="0" applyFont="1" applyBorder="1"/>
    <xf numFmtId="0" fontId="13" fillId="0" borderId="37" xfId="0" applyFont="1" applyBorder="1"/>
    <xf numFmtId="0" fontId="13" fillId="0" borderId="37" xfId="0" applyFont="1" applyBorder="1" applyAlignment="1">
      <alignment vertical="top"/>
    </xf>
    <xf numFmtId="0" fontId="14" fillId="3" borderId="39" xfId="0" applyFont="1" applyFill="1" applyBorder="1" applyAlignment="1">
      <alignment horizontal="right"/>
    </xf>
    <xf numFmtId="0" fontId="13" fillId="0" borderId="15" xfId="0" applyFont="1" applyBorder="1"/>
    <xf numFmtId="0" fontId="13" fillId="0" borderId="50" xfId="0" applyFont="1" applyBorder="1"/>
    <xf numFmtId="0" fontId="13" fillId="0" borderId="38" xfId="0" applyFont="1" applyBorder="1"/>
    <xf numFmtId="0" fontId="13" fillId="0" borderId="41" xfId="0" applyFont="1" applyBorder="1" applyAlignment="1">
      <alignment vertical="top" wrapText="1"/>
    </xf>
    <xf numFmtId="0" fontId="14" fillId="3" borderId="70" xfId="0" applyFont="1" applyFill="1" applyBorder="1" applyAlignment="1">
      <alignment horizontal="right"/>
    </xf>
    <xf numFmtId="0" fontId="13" fillId="0" borderId="78" xfId="0" applyFont="1" applyBorder="1"/>
    <xf numFmtId="0" fontId="13" fillId="0" borderId="79" xfId="0" applyFont="1" applyBorder="1"/>
    <xf numFmtId="0" fontId="14" fillId="15" borderId="75" xfId="0" applyFont="1" applyFill="1" applyBorder="1" applyAlignment="1">
      <alignment horizontal="distributed" vertical="distributed"/>
    </xf>
    <xf numFmtId="0" fontId="13" fillId="0" borderId="34" xfId="0" applyFont="1" applyBorder="1" applyAlignment="1">
      <alignment vertical="top"/>
    </xf>
    <xf numFmtId="0" fontId="14" fillId="15" borderId="66" xfId="0" applyFont="1" applyFill="1" applyBorder="1" applyAlignment="1">
      <alignment horizontal="left" vertical="distributed"/>
    </xf>
    <xf numFmtId="0" fontId="14" fillId="16" borderId="76" xfId="0" applyFont="1" applyFill="1" applyBorder="1" applyAlignment="1">
      <alignment vertical="distributed"/>
    </xf>
    <xf numFmtId="0" fontId="13" fillId="0" borderId="27" xfId="0" applyFont="1" applyBorder="1"/>
    <xf numFmtId="0" fontId="13" fillId="0" borderId="0" xfId="0" applyFont="1" applyBorder="1" applyAlignment="1">
      <alignment wrapText="1"/>
    </xf>
    <xf numFmtId="0" fontId="13" fillId="0" borderId="34" xfId="0" applyFont="1" applyBorder="1" applyAlignment="1">
      <alignment vertical="top" wrapText="1"/>
    </xf>
    <xf numFmtId="0" fontId="13" fillId="0" borderId="7" xfId="0" applyFont="1" applyBorder="1" applyAlignment="1">
      <alignment wrapText="1"/>
    </xf>
    <xf numFmtId="0" fontId="13" fillId="0" borderId="7" xfId="0" applyFont="1" applyBorder="1" applyAlignment="1">
      <alignment wrapText="1" shrinkToFit="1"/>
    </xf>
    <xf numFmtId="0" fontId="13" fillId="0" borderId="0" xfId="0" applyFont="1" applyBorder="1" applyAlignment="1">
      <alignment vertical="top" wrapText="1"/>
    </xf>
    <xf numFmtId="0" fontId="13" fillId="0" borderId="37" xfId="0" applyFont="1" applyBorder="1" applyAlignment="1">
      <alignment vertical="top" wrapText="1"/>
    </xf>
    <xf numFmtId="0" fontId="13" fillId="0" borderId="36" xfId="0" applyFont="1" applyBorder="1" applyAlignment="1">
      <alignment vertical="top" wrapText="1"/>
    </xf>
    <xf numFmtId="0" fontId="13" fillId="18" borderId="20" xfId="0" applyFont="1" applyFill="1" applyBorder="1" applyAlignment="1">
      <alignment vertical="top" wrapText="1"/>
    </xf>
    <xf numFmtId="0" fontId="14" fillId="18" borderId="80" xfId="0" applyFont="1" applyFill="1" applyBorder="1" applyAlignment="1">
      <alignment horizontal="left" vertical="justify"/>
    </xf>
    <xf numFmtId="0" fontId="13" fillId="0" borderId="27" xfId="0" applyFont="1" applyBorder="1" applyAlignment="1">
      <alignment vertical="top" wrapText="1"/>
    </xf>
    <xf numFmtId="0" fontId="13" fillId="0" borderId="27" xfId="0" applyFont="1" applyBorder="1" applyAlignment="1">
      <alignment wrapText="1"/>
    </xf>
    <xf numFmtId="0" fontId="13" fillId="0" borderId="7" xfId="0" applyFont="1" applyBorder="1" applyAlignment="1">
      <alignment vertical="top" wrapText="1"/>
    </xf>
    <xf numFmtId="0" fontId="13" fillId="0" borderId="0" xfId="0" applyFont="1" applyAlignment="1">
      <alignment wrapText="1"/>
    </xf>
    <xf numFmtId="0" fontId="13" fillId="19" borderId="7" xfId="0" applyFont="1" applyFill="1" applyBorder="1" applyAlignment="1">
      <alignment vertical="top" wrapText="1"/>
    </xf>
    <xf numFmtId="0" fontId="25" fillId="19" borderId="34" xfId="0" applyFont="1" applyFill="1" applyBorder="1" applyAlignment="1">
      <alignment horizontal="justify" wrapText="1"/>
    </xf>
    <xf numFmtId="0" fontId="13" fillId="20" borderId="7" xfId="0" applyFont="1" applyFill="1" applyBorder="1" applyAlignment="1">
      <alignment vertical="top" wrapText="1"/>
    </xf>
    <xf numFmtId="0" fontId="25" fillId="20" borderId="34" xfId="0" applyFont="1" applyFill="1" applyBorder="1" applyAlignment="1">
      <alignment wrapText="1"/>
    </xf>
    <xf numFmtId="0" fontId="13" fillId="18" borderId="7" xfId="0" applyFont="1" applyFill="1" applyBorder="1" applyAlignment="1">
      <alignment vertical="top" wrapText="1"/>
    </xf>
    <xf numFmtId="0" fontId="14" fillId="18" borderId="34" xfId="0" applyFont="1" applyFill="1" applyBorder="1" applyAlignment="1">
      <alignment vertical="top" wrapText="1"/>
    </xf>
    <xf numFmtId="0" fontId="13" fillId="20" borderId="34" xfId="0" applyFont="1" applyFill="1" applyBorder="1" applyAlignment="1">
      <alignment vertical="top" wrapText="1"/>
    </xf>
    <xf numFmtId="0" fontId="13" fillId="20" borderId="34" xfId="0" applyFont="1" applyFill="1" applyBorder="1" applyAlignment="1">
      <alignment wrapText="1"/>
    </xf>
    <xf numFmtId="0" fontId="26" fillId="3" borderId="72" xfId="0" applyFont="1" applyFill="1" applyBorder="1" applyAlignment="1">
      <alignment horizontal="center" vertical="center" wrapText="1"/>
    </xf>
    <xf numFmtId="0" fontId="26" fillId="3" borderId="68" xfId="0" applyFont="1" applyFill="1" applyBorder="1" applyAlignment="1">
      <alignment horizontal="center" vertical="center" textRotation="90" wrapText="1"/>
    </xf>
    <xf numFmtId="0" fontId="26" fillId="3" borderId="69" xfId="0" applyFont="1" applyFill="1" applyBorder="1" applyAlignment="1">
      <alignment horizontal="center" vertical="center" textRotation="90" wrapText="1"/>
    </xf>
    <xf numFmtId="0" fontId="26" fillId="3" borderId="48" xfId="0" applyFont="1" applyFill="1" applyBorder="1" applyAlignment="1">
      <alignment horizontal="center" vertical="center" textRotation="90" wrapText="1"/>
    </xf>
    <xf numFmtId="0" fontId="28" fillId="3" borderId="9" xfId="0" applyFont="1" applyFill="1" applyBorder="1" applyAlignment="1">
      <alignment horizontal="center"/>
    </xf>
    <xf numFmtId="0" fontId="28" fillId="3" borderId="12" xfId="0" applyFont="1" applyFill="1" applyBorder="1" applyAlignment="1">
      <alignment horizontal="center"/>
    </xf>
    <xf numFmtId="0" fontId="26" fillId="3" borderId="61" xfId="0" applyFont="1" applyFill="1" applyBorder="1" applyAlignment="1">
      <alignment horizontal="center"/>
    </xf>
    <xf numFmtId="0" fontId="26" fillId="3" borderId="97" xfId="0" applyFont="1" applyFill="1" applyBorder="1" applyAlignment="1">
      <alignment horizontal="center"/>
    </xf>
    <xf numFmtId="0" fontId="26" fillId="3" borderId="92" xfId="0" applyFont="1" applyFill="1" applyBorder="1" applyAlignment="1">
      <alignment horizontal="center"/>
    </xf>
    <xf numFmtId="0" fontId="26" fillId="3" borderId="98" xfId="0" applyFont="1" applyFill="1" applyBorder="1" applyAlignment="1">
      <alignment horizontal="center"/>
    </xf>
    <xf numFmtId="0" fontId="26" fillId="3" borderId="12" xfId="0" applyFont="1" applyFill="1" applyBorder="1" applyAlignment="1">
      <alignment horizontal="center"/>
    </xf>
    <xf numFmtId="0" fontId="26" fillId="3" borderId="93" xfId="0" applyFont="1" applyFill="1" applyBorder="1" applyAlignment="1">
      <alignment horizontal="center"/>
    </xf>
    <xf numFmtId="0" fontId="26" fillId="3" borderId="92" xfId="0" applyNumberFormat="1" applyFont="1" applyFill="1" applyBorder="1" applyAlignment="1">
      <alignment horizontal="center"/>
    </xf>
    <xf numFmtId="0" fontId="28" fillId="3" borderId="21" xfId="0" applyFont="1" applyFill="1" applyBorder="1" applyAlignment="1">
      <alignment horizontal="center" vertical="center"/>
    </xf>
    <xf numFmtId="0" fontId="28" fillId="3" borderId="24" xfId="0" applyFont="1" applyFill="1" applyBorder="1" applyAlignment="1">
      <alignment horizontal="center" vertical="center"/>
    </xf>
    <xf numFmtId="0" fontId="13" fillId="0" borderId="46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78" xfId="0" applyFont="1" applyBorder="1" applyAlignment="1">
      <alignment horizontal="center"/>
    </xf>
    <xf numFmtId="0" fontId="13" fillId="0" borderId="71" xfId="0" applyFont="1" applyBorder="1" applyAlignment="1">
      <alignment horizontal="center"/>
    </xf>
    <xf numFmtId="0" fontId="13" fillId="0" borderId="79" xfId="0" applyFont="1" applyBorder="1" applyAlignment="1">
      <alignment horizontal="center"/>
    </xf>
    <xf numFmtId="0" fontId="24" fillId="0" borderId="76" xfId="0" applyFont="1" applyBorder="1" applyAlignment="1">
      <alignment horizontal="center"/>
    </xf>
    <xf numFmtId="0" fontId="13" fillId="0" borderId="77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0" fillId="0" borderId="30" xfId="0" applyBorder="1"/>
    <xf numFmtId="0" fontId="12" fillId="0" borderId="17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27" fillId="0" borderId="68" xfId="0" applyFont="1" applyBorder="1" applyAlignment="1">
      <alignment horizontal="center"/>
    </xf>
    <xf numFmtId="0" fontId="12" fillId="0" borderId="72" xfId="0" applyFont="1" applyBorder="1" applyAlignment="1">
      <alignment horizontal="center"/>
    </xf>
    <xf numFmtId="0" fontId="12" fillId="0" borderId="69" xfId="0" applyFont="1" applyBorder="1" applyAlignment="1">
      <alignment horizontal="center"/>
    </xf>
    <xf numFmtId="0" fontId="12" fillId="0" borderId="48" xfId="0" applyFont="1" applyBorder="1" applyAlignment="1">
      <alignment horizontal="center"/>
    </xf>
    <xf numFmtId="0" fontId="26" fillId="3" borderId="101" xfId="0" applyFont="1" applyFill="1" applyBorder="1" applyAlignment="1">
      <alignment horizontal="center" vertical="center"/>
    </xf>
    <xf numFmtId="0" fontId="26" fillId="3" borderId="102" xfId="0" applyFont="1" applyFill="1" applyBorder="1" applyAlignment="1">
      <alignment horizontal="center" vertical="center"/>
    </xf>
    <xf numFmtId="0" fontId="26" fillId="3" borderId="103" xfId="0" applyNumberFormat="1" applyFont="1" applyFill="1" applyBorder="1" applyAlignment="1">
      <alignment horizontal="center" vertical="center"/>
    </xf>
    <xf numFmtId="0" fontId="26" fillId="3" borderId="104" xfId="0" applyFont="1" applyFill="1" applyBorder="1" applyAlignment="1">
      <alignment horizontal="center" vertical="center"/>
    </xf>
    <xf numFmtId="0" fontId="26" fillId="3" borderId="103" xfId="0" applyFont="1" applyFill="1" applyBorder="1" applyAlignment="1">
      <alignment horizontal="center" vertical="center"/>
    </xf>
    <xf numFmtId="0" fontId="26" fillId="3" borderId="24" xfId="0" applyFont="1" applyFill="1" applyBorder="1" applyAlignment="1">
      <alignment horizontal="center" vertical="center"/>
    </xf>
    <xf numFmtId="0" fontId="18" fillId="0" borderId="7" xfId="0" applyFont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/>
    </xf>
    <xf numFmtId="0" fontId="12" fillId="3" borderId="22" xfId="0" applyFont="1" applyFill="1" applyBorder="1" applyAlignment="1">
      <alignment horizontal="center"/>
    </xf>
    <xf numFmtId="0" fontId="13" fillId="0" borderId="22" xfId="0" applyFont="1" applyBorder="1" applyAlignment="1">
      <alignment horizontal="center" vertical="distributed" textRotation="90"/>
    </xf>
    <xf numFmtId="0" fontId="13" fillId="0" borderId="28" xfId="0" applyFont="1" applyBorder="1" applyAlignment="1">
      <alignment vertical="top" wrapText="1"/>
    </xf>
    <xf numFmtId="0" fontId="13" fillId="0" borderId="78" xfId="0" applyFont="1" applyBorder="1" applyAlignment="1">
      <alignment horizontal="center" vertical="distributed"/>
    </xf>
    <xf numFmtId="0" fontId="13" fillId="0" borderId="71" xfId="0" applyFont="1" applyBorder="1" applyAlignment="1">
      <alignment horizontal="center" vertical="distributed"/>
    </xf>
    <xf numFmtId="0" fontId="14" fillId="4" borderId="29" xfId="0" applyFont="1" applyFill="1" applyBorder="1" applyAlignment="1">
      <alignment horizontal="distributed"/>
    </xf>
    <xf numFmtId="0" fontId="21" fillId="5" borderId="30" xfId="0" applyFont="1" applyFill="1" applyBorder="1"/>
    <xf numFmtId="0" fontId="14" fillId="5" borderId="10" xfId="0" applyFont="1" applyFill="1" applyBorder="1" applyAlignment="1">
      <alignment horizontal="distributed"/>
    </xf>
    <xf numFmtId="0" fontId="13" fillId="0" borderId="63" xfId="0" applyFont="1" applyBorder="1" applyAlignment="1">
      <alignment horizontal="center"/>
    </xf>
    <xf numFmtId="0" fontId="13" fillId="0" borderId="64" xfId="0" applyFont="1" applyBorder="1" applyAlignment="1">
      <alignment horizontal="center"/>
    </xf>
    <xf numFmtId="0" fontId="13" fillId="0" borderId="76" xfId="0" applyFont="1" applyBorder="1" applyAlignment="1">
      <alignment horizontal="center"/>
    </xf>
    <xf numFmtId="0" fontId="13" fillId="15" borderId="76" xfId="0" applyFont="1" applyFill="1" applyBorder="1" applyAlignment="1">
      <alignment vertical="top" wrapText="1"/>
    </xf>
    <xf numFmtId="0" fontId="26" fillId="18" borderId="7" xfId="0" applyFont="1" applyFill="1" applyBorder="1" applyAlignment="1">
      <alignment vertical="top" wrapText="1"/>
    </xf>
    <xf numFmtId="0" fontId="17" fillId="18" borderId="34" xfId="0" applyFont="1" applyFill="1" applyBorder="1" applyAlignment="1">
      <alignment vertical="top" wrapText="1"/>
    </xf>
    <xf numFmtId="0" fontId="25" fillId="19" borderId="34" xfId="0" applyFont="1" applyFill="1" applyBorder="1" applyAlignment="1">
      <alignment wrapText="1"/>
    </xf>
    <xf numFmtId="0" fontId="13" fillId="19" borderId="34" xfId="0" applyFont="1" applyFill="1" applyBorder="1" applyAlignment="1">
      <alignment vertical="top" wrapText="1"/>
    </xf>
    <xf numFmtId="0" fontId="13" fillId="19" borderId="34" xfId="0" applyFont="1" applyFill="1" applyBorder="1" applyAlignment="1">
      <alignment wrapText="1"/>
    </xf>
    <xf numFmtId="0" fontId="13" fillId="22" borderId="76" xfId="0" applyFont="1" applyFill="1" applyBorder="1" applyAlignment="1">
      <alignment horizontal="center"/>
    </xf>
    <xf numFmtId="0" fontId="13" fillId="22" borderId="75" xfId="0" applyFont="1" applyFill="1" applyBorder="1" applyAlignment="1">
      <alignment horizontal="center"/>
    </xf>
    <xf numFmtId="49" fontId="26" fillId="22" borderId="76" xfId="0" applyNumberFormat="1" applyFont="1" applyFill="1" applyBorder="1" applyAlignment="1">
      <alignment horizontal="right"/>
    </xf>
    <xf numFmtId="49" fontId="26" fillId="22" borderId="49" xfId="0" applyNumberFormat="1" applyFont="1" applyFill="1" applyBorder="1" applyAlignment="1">
      <alignment horizontal="right"/>
    </xf>
    <xf numFmtId="0" fontId="14" fillId="22" borderId="26" xfId="0" applyFont="1" applyFill="1" applyBorder="1" applyAlignment="1">
      <alignment horizontal="right"/>
    </xf>
    <xf numFmtId="0" fontId="14" fillId="22" borderId="20" xfId="0" applyFont="1" applyFill="1" applyBorder="1" applyAlignment="1">
      <alignment horizontal="right"/>
    </xf>
    <xf numFmtId="0" fontId="13" fillId="22" borderId="49" xfId="0" applyFont="1" applyFill="1" applyBorder="1" applyAlignment="1">
      <alignment horizontal="center"/>
    </xf>
    <xf numFmtId="0" fontId="13" fillId="23" borderId="76" xfId="0" applyFont="1" applyFill="1" applyBorder="1" applyAlignment="1">
      <alignment horizontal="right"/>
    </xf>
    <xf numFmtId="0" fontId="13" fillId="23" borderId="75" xfId="0" applyFont="1" applyFill="1" applyBorder="1" applyAlignment="1">
      <alignment horizontal="right"/>
    </xf>
    <xf numFmtId="0" fontId="13" fillId="23" borderId="49" xfId="0" applyFont="1" applyFill="1" applyBorder="1" applyAlignment="1">
      <alignment horizontal="right"/>
    </xf>
    <xf numFmtId="49" fontId="14" fillId="16" borderId="76" xfId="0" applyNumberFormat="1" applyFont="1" applyFill="1" applyBorder="1" applyAlignment="1">
      <alignment vertical="center"/>
    </xf>
    <xf numFmtId="0" fontId="14" fillId="3" borderId="56" xfId="0" applyFont="1" applyFill="1" applyBorder="1" applyAlignment="1">
      <alignment horizontal="right"/>
    </xf>
    <xf numFmtId="0" fontId="14" fillId="3" borderId="77" xfId="0" applyFont="1" applyFill="1" applyBorder="1" applyAlignment="1">
      <alignment horizontal="right"/>
    </xf>
    <xf numFmtId="0" fontId="13" fillId="0" borderId="10" xfId="0" applyFont="1" applyBorder="1"/>
    <xf numFmtId="0" fontId="26" fillId="3" borderId="68" xfId="0" applyFont="1" applyFill="1" applyBorder="1" applyAlignment="1">
      <alignment horizontal="center"/>
    </xf>
    <xf numFmtId="0" fontId="26" fillId="3" borderId="69" xfId="0" applyFont="1" applyFill="1" applyBorder="1" applyAlignment="1">
      <alignment horizontal="center"/>
    </xf>
    <xf numFmtId="0" fontId="26" fillId="3" borderId="0" xfId="0" applyFont="1" applyFill="1" applyBorder="1" applyAlignment="1">
      <alignment horizontal="center" vertical="center" wrapText="1"/>
    </xf>
    <xf numFmtId="0" fontId="26" fillId="3" borderId="69" xfId="0" applyFont="1" applyFill="1" applyBorder="1" applyAlignment="1">
      <alignment horizontal="center" vertical="center" wrapText="1"/>
    </xf>
    <xf numFmtId="0" fontId="26" fillId="3" borderId="48" xfId="0" applyFont="1" applyFill="1" applyBorder="1" applyAlignment="1">
      <alignment horizontal="center" vertical="center" wrapText="1"/>
    </xf>
    <xf numFmtId="0" fontId="26" fillId="3" borderId="75" xfId="0" applyFont="1" applyFill="1" applyBorder="1" applyAlignment="1">
      <alignment horizontal="center"/>
    </xf>
    <xf numFmtId="0" fontId="26" fillId="3" borderId="82" xfId="0" applyFont="1" applyFill="1" applyBorder="1" applyAlignment="1">
      <alignment horizontal="center"/>
    </xf>
    <xf numFmtId="0" fontId="26" fillId="3" borderId="81" xfId="0" applyFont="1" applyFill="1" applyBorder="1" applyAlignment="1">
      <alignment horizontal="center"/>
    </xf>
    <xf numFmtId="0" fontId="29" fillId="0" borderId="0" xfId="0" applyFont="1"/>
    <xf numFmtId="0" fontId="17" fillId="23" borderId="76" xfId="0" applyFont="1" applyFill="1" applyBorder="1" applyAlignment="1">
      <alignment horizontal="center" vertical="center" wrapText="1"/>
    </xf>
    <xf numFmtId="0" fontId="17" fillId="23" borderId="49" xfId="0" applyFont="1" applyFill="1" applyBorder="1" applyAlignment="1">
      <alignment horizontal="left" vertical="center" wrapText="1"/>
    </xf>
    <xf numFmtId="0" fontId="17" fillId="22" borderId="76" xfId="0" applyFont="1" applyFill="1" applyBorder="1" applyAlignment="1">
      <alignment horizontal="center" vertical="center"/>
    </xf>
    <xf numFmtId="0" fontId="17" fillId="22" borderId="49" xfId="0" applyFont="1" applyFill="1" applyBorder="1" applyAlignment="1">
      <alignment horizontal="left" vertical="center" wrapText="1"/>
    </xf>
    <xf numFmtId="49" fontId="13" fillId="0" borderId="27" xfId="0" applyNumberFormat="1" applyFont="1" applyBorder="1"/>
    <xf numFmtId="49" fontId="13" fillId="0" borderId="62" xfId="0" applyNumberFormat="1" applyFont="1" applyBorder="1"/>
    <xf numFmtId="0" fontId="13" fillId="0" borderId="42" xfId="0" applyFont="1" applyBorder="1"/>
    <xf numFmtId="0" fontId="13" fillId="0" borderId="33" xfId="0" applyFont="1" applyBorder="1"/>
    <xf numFmtId="0" fontId="13" fillId="0" borderId="30" xfId="0" applyFont="1" applyBorder="1"/>
    <xf numFmtId="0" fontId="13" fillId="0" borderId="7" xfId="0" applyFont="1" applyBorder="1"/>
    <xf numFmtId="49" fontId="13" fillId="0" borderId="7" xfId="0" applyNumberFormat="1" applyFont="1" applyBorder="1"/>
    <xf numFmtId="49" fontId="13" fillId="0" borderId="45" xfId="0" applyNumberFormat="1" applyFont="1" applyBorder="1"/>
    <xf numFmtId="0" fontId="13" fillId="0" borderId="12" xfId="0" applyFont="1" applyBorder="1"/>
    <xf numFmtId="0" fontId="13" fillId="0" borderId="9" xfId="0" applyFont="1" applyBorder="1"/>
    <xf numFmtId="0" fontId="26" fillId="0" borderId="10" xfId="0" applyFont="1" applyBorder="1"/>
    <xf numFmtId="0" fontId="13" fillId="0" borderId="36" xfId="0" applyFont="1" applyBorder="1"/>
    <xf numFmtId="0" fontId="13" fillId="0" borderId="40" xfId="0" applyFont="1" applyBorder="1"/>
    <xf numFmtId="0" fontId="13" fillId="0" borderId="14" xfId="0" applyFont="1" applyBorder="1"/>
    <xf numFmtId="0" fontId="13" fillId="0" borderId="39" xfId="0" applyFont="1" applyBorder="1"/>
    <xf numFmtId="49" fontId="13" fillId="0" borderId="36" xfId="0" applyNumberFormat="1" applyFont="1" applyBorder="1"/>
    <xf numFmtId="49" fontId="13" fillId="0" borderId="53" xfId="0" applyNumberFormat="1" applyFont="1" applyBorder="1"/>
    <xf numFmtId="0" fontId="13" fillId="0" borderId="70" xfId="0" applyFont="1" applyBorder="1"/>
    <xf numFmtId="49" fontId="13" fillId="0" borderId="35" xfId="0" applyNumberFormat="1" applyFont="1" applyBorder="1"/>
    <xf numFmtId="49" fontId="13" fillId="0" borderId="20" xfId="0" applyNumberFormat="1" applyFont="1" applyBorder="1"/>
    <xf numFmtId="49" fontId="13" fillId="0" borderId="56" xfId="0" applyNumberFormat="1" applyFont="1" applyBorder="1"/>
    <xf numFmtId="0" fontId="13" fillId="0" borderId="71" xfId="0" applyFont="1" applyBorder="1"/>
    <xf numFmtId="0" fontId="13" fillId="0" borderId="77" xfId="0" applyFont="1" applyBorder="1"/>
    <xf numFmtId="0" fontId="13" fillId="15" borderId="76" xfId="0" applyFont="1" applyFill="1" applyBorder="1"/>
    <xf numFmtId="49" fontId="13" fillId="15" borderId="76" xfId="0" applyNumberFormat="1" applyFont="1" applyFill="1" applyBorder="1"/>
    <xf numFmtId="49" fontId="13" fillId="15" borderId="74" xfId="0" applyNumberFormat="1" applyFont="1" applyFill="1" applyBorder="1"/>
    <xf numFmtId="0" fontId="14" fillId="15" borderId="68" xfId="0" applyFont="1" applyFill="1" applyBorder="1"/>
    <xf numFmtId="0" fontId="13" fillId="0" borderId="8" xfId="0" applyFont="1" applyBorder="1"/>
    <xf numFmtId="49" fontId="13" fillId="0" borderId="51" xfId="0" applyNumberFormat="1" applyFont="1" applyBorder="1"/>
    <xf numFmtId="0" fontId="13" fillId="0" borderId="63" xfId="0" applyFont="1" applyBorder="1"/>
    <xf numFmtId="0" fontId="13" fillId="0" borderId="64" xfId="0" applyFont="1" applyBorder="1"/>
    <xf numFmtId="0" fontId="13" fillId="0" borderId="58" xfId="0" applyFont="1" applyBorder="1"/>
    <xf numFmtId="0" fontId="13" fillId="0" borderId="61" xfId="0" applyFont="1" applyBorder="1"/>
    <xf numFmtId="0" fontId="13" fillId="0" borderId="59" xfId="0" applyFont="1" applyBorder="1"/>
    <xf numFmtId="0" fontId="13" fillId="3" borderId="9" xfId="0" applyFont="1" applyFill="1" applyBorder="1"/>
    <xf numFmtId="0" fontId="13" fillId="3" borderId="10" xfId="0" applyFont="1" applyFill="1" applyBorder="1"/>
    <xf numFmtId="0" fontId="13" fillId="3" borderId="71" xfId="0" applyFont="1" applyFill="1" applyBorder="1"/>
    <xf numFmtId="49" fontId="13" fillId="15" borderId="2" xfId="0" applyNumberFormat="1" applyFont="1" applyFill="1" applyBorder="1"/>
    <xf numFmtId="49" fontId="13" fillId="15" borderId="66" xfId="0" applyNumberFormat="1" applyFont="1" applyFill="1" applyBorder="1"/>
    <xf numFmtId="0" fontId="14" fillId="15" borderId="72" xfId="0" applyFont="1" applyFill="1" applyBorder="1"/>
    <xf numFmtId="0" fontId="14" fillId="15" borderId="49" xfId="0" applyFont="1" applyFill="1" applyBorder="1"/>
    <xf numFmtId="0" fontId="14" fillId="15" borderId="67" xfId="0" applyFont="1" applyFill="1" applyBorder="1"/>
    <xf numFmtId="0" fontId="14" fillId="15" borderId="66" xfId="0" applyFont="1" applyFill="1" applyBorder="1"/>
    <xf numFmtId="49" fontId="13" fillId="0" borderId="1" xfId="0" applyNumberFormat="1" applyFont="1" applyBorder="1"/>
    <xf numFmtId="49" fontId="13" fillId="0" borderId="4" xfId="0" applyNumberFormat="1" applyFont="1" applyBorder="1"/>
    <xf numFmtId="0" fontId="13" fillId="0" borderId="32" xfId="0" applyFont="1" applyBorder="1"/>
    <xf numFmtId="0" fontId="13" fillId="0" borderId="43" xfId="0" applyFont="1" applyBorder="1"/>
    <xf numFmtId="0" fontId="13" fillId="0" borderId="44" xfId="0" applyFont="1" applyBorder="1"/>
    <xf numFmtId="49" fontId="14" fillId="16" borderId="76" xfId="0" applyNumberFormat="1" applyFont="1" applyFill="1" applyBorder="1"/>
    <xf numFmtId="0" fontId="14" fillId="16" borderId="76" xfId="0" applyNumberFormat="1" applyFont="1" applyFill="1" applyBorder="1"/>
    <xf numFmtId="0" fontId="14" fillId="16" borderId="76" xfId="0" applyFont="1" applyFill="1" applyBorder="1"/>
    <xf numFmtId="49" fontId="14" fillId="16" borderId="75" xfId="0" applyNumberFormat="1" applyFont="1" applyFill="1" applyBorder="1"/>
    <xf numFmtId="49" fontId="14" fillId="16" borderId="49" xfId="0" applyNumberFormat="1" applyFont="1" applyFill="1" applyBorder="1"/>
    <xf numFmtId="0" fontId="14" fillId="16" borderId="68" xfId="0" applyFont="1" applyFill="1" applyBorder="1"/>
    <xf numFmtId="49" fontId="13" fillId="0" borderId="28" xfId="0" applyNumberFormat="1" applyFont="1" applyBorder="1"/>
    <xf numFmtId="0" fontId="13" fillId="3" borderId="29" xfId="0" applyFont="1" applyFill="1" applyBorder="1"/>
    <xf numFmtId="0" fontId="26" fillId="3" borderId="30" xfId="0" applyFont="1" applyFill="1" applyBorder="1"/>
    <xf numFmtId="0" fontId="13" fillId="3" borderId="30" xfId="0" applyFont="1" applyFill="1" applyBorder="1"/>
    <xf numFmtId="49" fontId="13" fillId="0" borderId="37" xfId="0" applyNumberFormat="1" applyFont="1" applyBorder="1"/>
    <xf numFmtId="0" fontId="26" fillId="3" borderId="40" xfId="0" applyFont="1" applyFill="1" applyBorder="1"/>
    <xf numFmtId="0" fontId="13" fillId="3" borderId="40" xfId="0" applyFont="1" applyFill="1" applyBorder="1"/>
    <xf numFmtId="49" fontId="13" fillId="0" borderId="34" xfId="0" applyNumberFormat="1" applyFont="1" applyBorder="1"/>
    <xf numFmtId="0" fontId="26" fillId="3" borderId="10" xfId="0" applyFont="1" applyFill="1" applyBorder="1"/>
    <xf numFmtId="49" fontId="13" fillId="0" borderId="38" xfId="0" applyNumberFormat="1" applyFont="1" applyBorder="1"/>
    <xf numFmtId="49" fontId="13" fillId="18" borderId="20" xfId="0" applyNumberFormat="1" applyFont="1" applyFill="1" applyBorder="1" applyAlignment="1">
      <alignment horizontal="center"/>
    </xf>
    <xf numFmtId="49" fontId="13" fillId="18" borderId="56" xfId="0" applyNumberFormat="1" applyFont="1" applyFill="1" applyBorder="1" applyAlignment="1">
      <alignment horizontal="center"/>
    </xf>
    <xf numFmtId="0" fontId="13" fillId="18" borderId="78" xfId="0" applyFont="1" applyFill="1" applyBorder="1" applyAlignment="1">
      <alignment horizontal="right"/>
    </xf>
    <xf numFmtId="0" fontId="13" fillId="18" borderId="80" xfId="0" applyFont="1" applyFill="1" applyBorder="1" applyAlignment="1">
      <alignment horizontal="right"/>
    </xf>
    <xf numFmtId="0" fontId="13" fillId="18" borderId="70" xfId="0" applyFont="1" applyFill="1" applyBorder="1" applyAlignment="1">
      <alignment horizontal="right"/>
    </xf>
    <xf numFmtId="0" fontId="13" fillId="18" borderId="26" xfId="0" applyFont="1" applyFill="1" applyBorder="1" applyAlignment="1">
      <alignment horizontal="right"/>
    </xf>
    <xf numFmtId="49" fontId="13" fillId="0" borderId="0" xfId="0" applyNumberFormat="1" applyFont="1" applyBorder="1"/>
    <xf numFmtId="49" fontId="13" fillId="0" borderId="2" xfId="0" applyNumberFormat="1" applyFont="1" applyBorder="1"/>
    <xf numFmtId="49" fontId="13" fillId="0" borderId="8" xfId="0" applyNumberFormat="1" applyFont="1" applyBorder="1"/>
    <xf numFmtId="0" fontId="13" fillId="0" borderId="67" xfId="0" applyFont="1" applyBorder="1" applyAlignment="1">
      <alignment horizontal="right"/>
    </xf>
    <xf numFmtId="0" fontId="13" fillId="0" borderId="42" xfId="0" applyFont="1" applyBorder="1" applyAlignment="1">
      <alignment horizontal="right"/>
    </xf>
    <xf numFmtId="0" fontId="13" fillId="3" borderId="15" xfId="0" applyFont="1" applyFill="1" applyBorder="1" applyAlignment="1">
      <alignment horizontal="right"/>
    </xf>
    <xf numFmtId="0" fontId="13" fillId="3" borderId="10" xfId="0" applyFont="1" applyFill="1" applyBorder="1" applyAlignment="1">
      <alignment horizontal="right"/>
    </xf>
    <xf numFmtId="0" fontId="13" fillId="0" borderId="15" xfId="0" applyFont="1" applyBorder="1" applyAlignment="1">
      <alignment horizontal="right"/>
    </xf>
    <xf numFmtId="0" fontId="13" fillId="0" borderId="10" xfId="0" applyFont="1" applyBorder="1" applyAlignment="1">
      <alignment horizontal="right"/>
    </xf>
    <xf numFmtId="49" fontId="13" fillId="19" borderId="7" xfId="0" applyNumberFormat="1" applyFont="1" applyFill="1" applyBorder="1"/>
    <xf numFmtId="49" fontId="13" fillId="19" borderId="34" xfId="0" applyNumberFormat="1" applyFont="1" applyFill="1" applyBorder="1"/>
    <xf numFmtId="0" fontId="13" fillId="19" borderId="13" xfId="0" applyFont="1" applyFill="1" applyBorder="1"/>
    <xf numFmtId="0" fontId="13" fillId="19" borderId="10" xfId="0" applyFont="1" applyFill="1" applyBorder="1"/>
    <xf numFmtId="0" fontId="13" fillId="19" borderId="12" xfId="0" applyFont="1" applyFill="1" applyBorder="1"/>
    <xf numFmtId="0" fontId="13" fillId="19" borderId="11" xfId="0" applyFont="1" applyFill="1" applyBorder="1"/>
    <xf numFmtId="0" fontId="13" fillId="19" borderId="9" xfId="0" applyFont="1" applyFill="1" applyBorder="1"/>
    <xf numFmtId="49" fontId="13" fillId="20" borderId="7" xfId="0" applyNumberFormat="1" applyFont="1" applyFill="1" applyBorder="1"/>
    <xf numFmtId="49" fontId="13" fillId="20" borderId="34" xfId="0" applyNumberFormat="1" applyFont="1" applyFill="1" applyBorder="1"/>
    <xf numFmtId="0" fontId="13" fillId="20" borderId="13" xfId="0" applyFont="1" applyFill="1" applyBorder="1"/>
    <xf numFmtId="0" fontId="13" fillId="20" borderId="10" xfId="0" applyFont="1" applyFill="1" applyBorder="1"/>
    <xf numFmtId="0" fontId="13" fillId="20" borderId="12" xfId="0" applyFont="1" applyFill="1" applyBorder="1"/>
    <xf numFmtId="0" fontId="13" fillId="20" borderId="15" xfId="0" applyFont="1" applyFill="1" applyBorder="1"/>
    <xf numFmtId="0" fontId="13" fillId="20" borderId="14" xfId="0" applyFont="1" applyFill="1" applyBorder="1"/>
    <xf numFmtId="0" fontId="13" fillId="20" borderId="50" xfId="0" applyFont="1" applyFill="1" applyBorder="1"/>
    <xf numFmtId="0" fontId="13" fillId="20" borderId="39" xfId="0" applyFont="1" applyFill="1" applyBorder="1"/>
    <xf numFmtId="49" fontId="26" fillId="18" borderId="7" xfId="0" applyNumberFormat="1" applyFont="1" applyFill="1" applyBorder="1"/>
    <xf numFmtId="49" fontId="26" fillId="18" borderId="34" xfId="0" applyNumberFormat="1" applyFont="1" applyFill="1" applyBorder="1"/>
    <xf numFmtId="0" fontId="26" fillId="18" borderId="13" xfId="0" applyFont="1" applyFill="1" applyBorder="1"/>
    <xf numFmtId="0" fontId="26" fillId="18" borderId="76" xfId="0" applyFont="1" applyFill="1" applyBorder="1"/>
    <xf numFmtId="0" fontId="26" fillId="18" borderId="49" xfId="0" applyFont="1" applyFill="1" applyBorder="1"/>
    <xf numFmtId="0" fontId="26" fillId="18" borderId="75" xfId="0" applyFont="1" applyFill="1" applyBorder="1"/>
    <xf numFmtId="0" fontId="26" fillId="18" borderId="74" xfId="0" applyFont="1" applyFill="1" applyBorder="1"/>
    <xf numFmtId="0" fontId="13" fillId="3" borderId="67" xfId="0" applyFont="1" applyFill="1" applyBorder="1" applyAlignment="1">
      <alignment horizontal="right"/>
    </xf>
    <xf numFmtId="0" fontId="13" fillId="20" borderId="11" xfId="0" applyFont="1" applyFill="1" applyBorder="1"/>
    <xf numFmtId="0" fontId="13" fillId="20" borderId="9" xfId="0" applyFont="1" applyFill="1" applyBorder="1"/>
    <xf numFmtId="49" fontId="13" fillId="18" borderId="7" xfId="0" applyNumberFormat="1" applyFont="1" applyFill="1" applyBorder="1"/>
    <xf numFmtId="49" fontId="13" fillId="18" borderId="34" xfId="0" applyNumberFormat="1" applyFont="1" applyFill="1" applyBorder="1"/>
    <xf numFmtId="0" fontId="13" fillId="18" borderId="13" xfId="0" applyFont="1" applyFill="1" applyBorder="1"/>
    <xf numFmtId="0" fontId="13" fillId="18" borderId="45" xfId="0" applyFont="1" applyFill="1" applyBorder="1"/>
    <xf numFmtId="0" fontId="13" fillId="18" borderId="34" xfId="0" applyFont="1" applyFill="1" applyBorder="1"/>
    <xf numFmtId="0" fontId="13" fillId="18" borderId="9" xfId="0" applyFont="1" applyFill="1" applyBorder="1"/>
    <xf numFmtId="0" fontId="13" fillId="3" borderId="13" xfId="0" applyFont="1" applyFill="1" applyBorder="1"/>
    <xf numFmtId="0" fontId="13" fillId="21" borderId="13" xfId="0" applyFont="1" applyFill="1" applyBorder="1"/>
    <xf numFmtId="49" fontId="13" fillId="19" borderId="37" xfId="0" applyNumberFormat="1" applyFont="1" applyFill="1" applyBorder="1"/>
    <xf numFmtId="49" fontId="13" fillId="19" borderId="36" xfId="0" applyNumberFormat="1" applyFont="1" applyFill="1" applyBorder="1"/>
    <xf numFmtId="0" fontId="13" fillId="19" borderId="15" xfId="0" applyFont="1" applyFill="1" applyBorder="1"/>
    <xf numFmtId="0" fontId="13" fillId="19" borderId="40" xfId="0" applyFont="1" applyFill="1" applyBorder="1"/>
    <xf numFmtId="0" fontId="13" fillId="19" borderId="14" xfId="0" applyFont="1" applyFill="1" applyBorder="1"/>
    <xf numFmtId="49" fontId="13" fillId="20" borderId="37" xfId="0" applyNumberFormat="1" applyFont="1" applyFill="1" applyBorder="1"/>
    <xf numFmtId="49" fontId="13" fillId="20" borderId="36" xfId="0" applyNumberFormat="1" applyFont="1" applyFill="1" applyBorder="1"/>
    <xf numFmtId="0" fontId="13" fillId="20" borderId="40" xfId="0" applyFont="1" applyFill="1" applyBorder="1"/>
    <xf numFmtId="0" fontId="13" fillId="20" borderId="21" xfId="0" applyFont="1" applyFill="1" applyBorder="1"/>
    <xf numFmtId="0" fontId="13" fillId="20" borderId="24" xfId="0" applyFont="1" applyFill="1" applyBorder="1"/>
    <xf numFmtId="0" fontId="13" fillId="15" borderId="76" xfId="0" applyFont="1" applyFill="1" applyBorder="1" applyAlignment="1">
      <alignment wrapText="1"/>
    </xf>
    <xf numFmtId="49" fontId="13" fillId="15" borderId="75" xfId="0" applyNumberFormat="1" applyFont="1" applyFill="1" applyBorder="1"/>
    <xf numFmtId="0" fontId="13" fillId="15" borderId="68" xfId="0" applyFont="1" applyFill="1" applyBorder="1"/>
    <xf numFmtId="0" fontId="13" fillId="15" borderId="69" xfId="0" applyFont="1" applyFill="1" applyBorder="1"/>
    <xf numFmtId="0" fontId="13" fillId="15" borderId="48" xfId="0" applyFont="1" applyFill="1" applyBorder="1"/>
    <xf numFmtId="0" fontId="13" fillId="0" borderId="76" xfId="0" applyFont="1" applyBorder="1"/>
    <xf numFmtId="0" fontId="14" fillId="0" borderId="0" xfId="0" applyFont="1" applyBorder="1" applyAlignment="1">
      <alignment horizontal="left"/>
    </xf>
    <xf numFmtId="49" fontId="14" fillId="0" borderId="8" xfId="0" applyNumberFormat="1" applyFont="1" applyBorder="1"/>
    <xf numFmtId="49" fontId="14" fillId="0" borderId="0" xfId="0" applyNumberFormat="1" applyFont="1" applyBorder="1"/>
    <xf numFmtId="49" fontId="14" fillId="0" borderId="52" xfId="0" applyNumberFormat="1" applyFont="1" applyBorder="1"/>
    <xf numFmtId="0" fontId="14" fillId="0" borderId="70" xfId="0" applyFont="1" applyBorder="1"/>
    <xf numFmtId="0" fontId="13" fillId="20" borderId="76" xfId="0" applyFont="1" applyFill="1" applyBorder="1" applyAlignment="1">
      <alignment vertical="top" wrapText="1"/>
    </xf>
    <xf numFmtId="0" fontId="13" fillId="20" borderId="75" xfId="0" applyFont="1" applyFill="1" applyBorder="1" applyAlignment="1">
      <alignment wrapText="1"/>
    </xf>
    <xf numFmtId="49" fontId="13" fillId="20" borderId="76" xfId="0" applyNumberFormat="1" applyFont="1" applyFill="1" applyBorder="1"/>
    <xf numFmtId="49" fontId="13" fillId="20" borderId="75" xfId="0" applyNumberFormat="1" applyFont="1" applyFill="1" applyBorder="1"/>
    <xf numFmtId="0" fontId="13" fillId="20" borderId="68" xfId="0" applyFont="1" applyFill="1" applyBorder="1"/>
    <xf numFmtId="0" fontId="13" fillId="20" borderId="69" xfId="0" applyFont="1" applyFill="1" applyBorder="1"/>
    <xf numFmtId="0" fontId="13" fillId="20" borderId="48" xfId="0" applyFont="1" applyFill="1" applyBorder="1"/>
    <xf numFmtId="0" fontId="26" fillId="3" borderId="76" xfId="0" applyFont="1" applyFill="1" applyBorder="1" applyAlignment="1">
      <alignment horizontal="center"/>
    </xf>
    <xf numFmtId="0" fontId="26" fillId="3" borderId="73" xfId="0" applyFont="1" applyFill="1" applyBorder="1" applyAlignment="1">
      <alignment horizontal="center"/>
    </xf>
    <xf numFmtId="0" fontId="26" fillId="3" borderId="84" xfId="0" applyFont="1" applyFill="1" applyBorder="1" applyAlignment="1">
      <alignment horizontal="center"/>
    </xf>
    <xf numFmtId="0" fontId="17" fillId="3" borderId="27" xfId="0" applyFont="1" applyFill="1" applyBorder="1" applyAlignment="1">
      <alignment horizontal="center" vertical="center" wrapText="1"/>
    </xf>
    <xf numFmtId="0" fontId="17" fillId="3" borderId="27" xfId="0" applyFont="1" applyFill="1" applyBorder="1" applyAlignment="1">
      <alignment horizontal="left" vertical="center" wrapText="1"/>
    </xf>
    <xf numFmtId="0" fontId="17" fillId="3" borderId="28" xfId="0" applyFont="1" applyFill="1" applyBorder="1" applyAlignment="1">
      <alignment horizontal="left" vertical="center" wrapText="1"/>
    </xf>
    <xf numFmtId="1" fontId="17" fillId="3" borderId="28" xfId="0" applyNumberFormat="1" applyFont="1" applyFill="1" applyBorder="1" applyAlignment="1">
      <alignment horizontal="left" vertical="center" wrapText="1"/>
    </xf>
    <xf numFmtId="1" fontId="17" fillId="3" borderId="29" xfId="0" applyNumberFormat="1" applyFont="1" applyFill="1" applyBorder="1" applyAlignment="1">
      <alignment horizontal="center"/>
    </xf>
    <xf numFmtId="1" fontId="17" fillId="3" borderId="30" xfId="0" applyNumberFormat="1" applyFont="1" applyFill="1" applyBorder="1" applyAlignment="1">
      <alignment horizontal="center"/>
    </xf>
    <xf numFmtId="1" fontId="17" fillId="3" borderId="17" xfId="0" applyNumberFormat="1" applyFont="1" applyFill="1" applyBorder="1" applyAlignment="1">
      <alignment horizontal="center"/>
    </xf>
    <xf numFmtId="1" fontId="17" fillId="3" borderId="18" xfId="0" applyNumberFormat="1" applyFont="1" applyFill="1" applyBorder="1" applyAlignment="1">
      <alignment horizontal="center"/>
    </xf>
    <xf numFmtId="1" fontId="17" fillId="3" borderId="31" xfId="0" applyNumberFormat="1" applyFont="1" applyFill="1" applyBorder="1" applyAlignment="1">
      <alignment horizontal="center"/>
    </xf>
    <xf numFmtId="1" fontId="17" fillId="3" borderId="17" xfId="0" applyNumberFormat="1" applyFont="1" applyFill="1" applyBorder="1" applyAlignment="1">
      <alignment horizontal="center" wrapText="1"/>
    </xf>
    <xf numFmtId="0" fontId="17" fillId="3" borderId="36" xfId="0" applyFont="1" applyFill="1" applyBorder="1" applyAlignment="1">
      <alignment horizontal="center" vertical="center" wrapText="1"/>
    </xf>
    <xf numFmtId="0" fontId="17" fillId="3" borderId="36" xfId="0" applyFont="1" applyFill="1" applyBorder="1" applyAlignment="1">
      <alignment horizontal="left" vertical="center" wrapText="1"/>
    </xf>
    <xf numFmtId="0" fontId="17" fillId="3" borderId="37" xfId="0" applyFont="1" applyFill="1" applyBorder="1" applyAlignment="1">
      <alignment horizontal="left" vertical="center" wrapText="1"/>
    </xf>
    <xf numFmtId="1" fontId="17" fillId="3" borderId="21" xfId="0" applyNumberFormat="1" applyFont="1" applyFill="1" applyBorder="1" applyAlignment="1">
      <alignment horizontal="center"/>
    </xf>
    <xf numFmtId="1" fontId="17" fillId="3" borderId="22" xfId="0" applyNumberFormat="1" applyFont="1" applyFill="1" applyBorder="1" applyAlignment="1">
      <alignment horizontal="center"/>
    </xf>
    <xf numFmtId="1" fontId="17" fillId="3" borderId="24" xfId="0" applyNumberFormat="1" applyFont="1" applyFill="1" applyBorder="1" applyAlignment="1">
      <alignment horizontal="center"/>
    </xf>
    <xf numFmtId="1" fontId="17" fillId="3" borderId="15" xfId="0" applyNumberFormat="1" applyFont="1" applyFill="1" applyBorder="1" applyAlignment="1">
      <alignment horizontal="center"/>
    </xf>
    <xf numFmtId="1" fontId="17" fillId="3" borderId="50" xfId="0" applyNumberFormat="1" applyFont="1" applyFill="1" applyBorder="1" applyAlignment="1">
      <alignment horizontal="center"/>
    </xf>
    <xf numFmtId="1" fontId="17" fillId="3" borderId="24" xfId="0" applyNumberFormat="1" applyFont="1" applyFill="1" applyBorder="1" applyAlignment="1">
      <alignment horizontal="center" wrapText="1"/>
    </xf>
    <xf numFmtId="0" fontId="26" fillId="3" borderId="66" xfId="0" applyFont="1" applyFill="1" applyBorder="1" applyAlignment="1">
      <alignment horizontal="left" vertical="center" wrapText="1"/>
    </xf>
    <xf numFmtId="1" fontId="26" fillId="3" borderId="87" xfId="0" applyNumberFormat="1" applyFont="1" applyFill="1" applyBorder="1" applyAlignment="1">
      <alignment horizontal="center"/>
    </xf>
    <xf numFmtId="1" fontId="26" fillId="3" borderId="88" xfId="0" applyNumberFormat="1" applyFont="1" applyFill="1" applyBorder="1" applyAlignment="1">
      <alignment horizontal="center"/>
    </xf>
    <xf numFmtId="1" fontId="26" fillId="3" borderId="89" xfId="0" applyNumberFormat="1" applyFont="1" applyFill="1" applyBorder="1" applyAlignment="1">
      <alignment horizontal="center"/>
    </xf>
    <xf numFmtId="1" fontId="26" fillId="3" borderId="92" xfId="0" applyNumberFormat="1" applyFont="1" applyFill="1" applyBorder="1" applyAlignment="1">
      <alignment horizontal="center"/>
    </xf>
    <xf numFmtId="1" fontId="26" fillId="3" borderId="93" xfId="0" applyNumberFormat="1" applyFont="1" applyFill="1" applyBorder="1" applyAlignment="1">
      <alignment horizontal="center"/>
    </xf>
    <xf numFmtId="1" fontId="26" fillId="3" borderId="105" xfId="0" applyNumberFormat="1" applyFont="1" applyFill="1" applyBorder="1" applyAlignment="1">
      <alignment horizontal="center"/>
    </xf>
    <xf numFmtId="1" fontId="26" fillId="3" borderId="98" xfId="0" applyNumberFormat="1" applyFont="1" applyFill="1" applyBorder="1" applyAlignment="1">
      <alignment horizontal="center"/>
    </xf>
    <xf numFmtId="1" fontId="26" fillId="3" borderId="94" xfId="0" applyNumberFormat="1" applyFont="1" applyFill="1" applyBorder="1" applyAlignment="1">
      <alignment horizontal="center"/>
    </xf>
    <xf numFmtId="0" fontId="17" fillId="3" borderId="0" xfId="0" applyFont="1" applyFill="1" applyBorder="1" applyAlignment="1">
      <alignment horizontal="left" vertical="center" wrapText="1"/>
    </xf>
    <xf numFmtId="0" fontId="26" fillId="3" borderId="95" xfId="0" applyFont="1" applyFill="1" applyBorder="1" applyAlignment="1">
      <alignment horizontal="center"/>
    </xf>
    <xf numFmtId="0" fontId="26" fillId="3" borderId="96" xfId="0" applyFont="1" applyFill="1" applyBorder="1" applyAlignment="1">
      <alignment horizontal="center"/>
    </xf>
    <xf numFmtId="0" fontId="26" fillId="3" borderId="12" xfId="0" applyFont="1" applyFill="1" applyBorder="1" applyAlignment="1">
      <alignment horizontal="center" wrapText="1"/>
    </xf>
    <xf numFmtId="0" fontId="26" fillId="3" borderId="80" xfId="0" applyFont="1" applyFill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distributed"/>
    </xf>
    <xf numFmtId="0" fontId="23" fillId="0" borderId="10" xfId="0" applyFont="1" applyBorder="1" applyAlignment="1">
      <alignment vertical="distributed" textRotation="90"/>
    </xf>
    <xf numFmtId="0" fontId="13" fillId="0" borderId="10" xfId="0" applyFont="1" applyBorder="1" applyAlignment="1">
      <alignment horizontal="center" vertical="distributed" textRotation="90"/>
    </xf>
    <xf numFmtId="0" fontId="13" fillId="0" borderId="24" xfId="0" applyFont="1" applyBorder="1"/>
    <xf numFmtId="0" fontId="13" fillId="0" borderId="50" xfId="0" applyFont="1" applyBorder="1" applyAlignment="1">
      <alignment vertical="top"/>
    </xf>
    <xf numFmtId="0" fontId="13" fillId="0" borderId="110" xfId="0" applyFont="1" applyBorder="1" applyAlignment="1">
      <alignment horizontal="center" vertical="distributed"/>
    </xf>
    <xf numFmtId="0" fontId="14" fillId="9" borderId="11" xfId="0" applyFont="1" applyFill="1" applyBorder="1" applyAlignment="1">
      <alignment horizontal="distributed"/>
    </xf>
    <xf numFmtId="0" fontId="13" fillId="0" borderId="22" xfId="0" applyFont="1" applyFill="1" applyBorder="1" applyAlignment="1">
      <alignment horizontal="distributed"/>
    </xf>
    <xf numFmtId="0" fontId="19" fillId="0" borderId="30" xfId="0" applyFont="1" applyBorder="1" applyAlignment="1">
      <alignment horizontal="center"/>
    </xf>
    <xf numFmtId="0" fontId="14" fillId="9" borderId="9" xfId="0" applyFont="1" applyFill="1" applyBorder="1" applyAlignment="1">
      <alignment horizontal="distributed"/>
    </xf>
    <xf numFmtId="0" fontId="14" fillId="0" borderId="9" xfId="0" applyFont="1" applyBorder="1"/>
    <xf numFmtId="0" fontId="14" fillId="8" borderId="9" xfId="0" applyFont="1" applyFill="1" applyBorder="1"/>
    <xf numFmtId="0" fontId="14" fillId="8" borderId="21" xfId="0" applyFont="1" applyFill="1" applyBorder="1"/>
    <xf numFmtId="0" fontId="19" fillId="0" borderId="57" xfId="0" applyFont="1" applyBorder="1" applyAlignment="1">
      <alignment horizontal="center"/>
    </xf>
    <xf numFmtId="0" fontId="17" fillId="3" borderId="27" xfId="0" applyFont="1" applyFill="1" applyBorder="1" applyAlignment="1">
      <alignment horizontal="center"/>
    </xf>
    <xf numFmtId="0" fontId="14" fillId="3" borderId="27" xfId="0" applyFont="1" applyFill="1" applyBorder="1" applyAlignment="1">
      <alignment horizontal="distributed"/>
    </xf>
    <xf numFmtId="0" fontId="19" fillId="0" borderId="1" xfId="0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0" fontId="19" fillId="0" borderId="60" xfId="0" applyFont="1" applyBorder="1" applyAlignment="1">
      <alignment horizontal="center"/>
    </xf>
    <xf numFmtId="0" fontId="19" fillId="8" borderId="60" xfId="0" applyFont="1" applyFill="1" applyBorder="1" applyAlignment="1">
      <alignment horizontal="center"/>
    </xf>
    <xf numFmtId="0" fontId="1" fillId="8" borderId="56" xfId="0" applyFont="1" applyFill="1" applyBorder="1" applyAlignment="1">
      <alignment horizontal="center"/>
    </xf>
    <xf numFmtId="0" fontId="14" fillId="8" borderId="27" xfId="0" applyFont="1" applyFill="1" applyBorder="1" applyAlignment="1">
      <alignment horizontal="distributed"/>
    </xf>
    <xf numFmtId="0" fontId="14" fillId="9" borderId="12" xfId="0" applyFont="1" applyFill="1" applyBorder="1" applyAlignment="1">
      <alignment horizontal="distributed"/>
    </xf>
    <xf numFmtId="0" fontId="13" fillId="3" borderId="23" xfId="0" applyFont="1" applyFill="1" applyBorder="1" applyAlignment="1">
      <alignment horizontal="distributed"/>
    </xf>
    <xf numFmtId="0" fontId="14" fillId="3" borderId="32" xfId="0" applyFont="1" applyFill="1" applyBorder="1" applyAlignment="1">
      <alignment horizontal="right"/>
    </xf>
    <xf numFmtId="0" fontId="14" fillId="15" borderId="76" xfId="0" applyFont="1" applyFill="1" applyBorder="1"/>
    <xf numFmtId="0" fontId="14" fillId="3" borderId="69" xfId="0" applyFont="1" applyFill="1" applyBorder="1" applyAlignment="1">
      <alignment horizontal="right"/>
    </xf>
    <xf numFmtId="0" fontId="14" fillId="3" borderId="68" xfId="0" applyFont="1" applyFill="1" applyBorder="1" applyAlignment="1">
      <alignment horizontal="right"/>
    </xf>
    <xf numFmtId="0" fontId="14" fillId="3" borderId="48" xfId="0" applyFont="1" applyFill="1" applyBorder="1" applyAlignment="1">
      <alignment horizontal="right"/>
    </xf>
    <xf numFmtId="0" fontId="17" fillId="3" borderId="74" xfId="0" applyFont="1" applyFill="1" applyBorder="1" applyAlignment="1">
      <alignment horizontal="center" wrapText="1"/>
    </xf>
    <xf numFmtId="0" fontId="17" fillId="3" borderId="76" xfId="0" applyFont="1" applyFill="1" applyBorder="1" applyAlignment="1">
      <alignment horizontal="center" wrapText="1"/>
    </xf>
    <xf numFmtId="0" fontId="13" fillId="0" borderId="11" xfId="0" applyFont="1" applyBorder="1" applyAlignment="1">
      <alignment wrapText="1"/>
    </xf>
    <xf numFmtId="0" fontId="12" fillId="0" borderId="37" xfId="0" applyFont="1" applyBorder="1" applyAlignment="1">
      <alignment vertical="top" wrapText="1"/>
    </xf>
    <xf numFmtId="0" fontId="12" fillId="0" borderId="7" xfId="0" applyFont="1" applyBorder="1" applyAlignment="1">
      <alignment horizontal="left"/>
    </xf>
    <xf numFmtId="0" fontId="13" fillId="3" borderId="39" xfId="0" applyFont="1" applyFill="1" applyBorder="1" applyAlignment="1">
      <alignment horizontal="left"/>
    </xf>
    <xf numFmtId="0" fontId="13" fillId="0" borderId="54" xfId="0" applyFont="1" applyBorder="1"/>
    <xf numFmtId="0" fontId="13" fillId="17" borderId="20" xfId="0" applyFont="1" applyFill="1" applyBorder="1"/>
    <xf numFmtId="0" fontId="14" fillId="17" borderId="80" xfId="0" applyFont="1" applyFill="1" applyBorder="1" applyAlignment="1">
      <alignment vertical="distributed"/>
    </xf>
    <xf numFmtId="49" fontId="13" fillId="17" borderId="20" xfId="0" applyNumberFormat="1" applyFont="1" applyFill="1" applyBorder="1"/>
    <xf numFmtId="49" fontId="13" fillId="17" borderId="56" xfId="0" applyNumberFormat="1" applyFont="1" applyFill="1" applyBorder="1"/>
    <xf numFmtId="0" fontId="14" fillId="17" borderId="78" xfId="0" applyFont="1" applyFill="1" applyBorder="1"/>
    <xf numFmtId="0" fontId="14" fillId="17" borderId="80" xfId="0" applyFont="1" applyFill="1" applyBorder="1"/>
    <xf numFmtId="0" fontId="14" fillId="17" borderId="70" xfId="0" applyFont="1" applyFill="1" applyBorder="1"/>
    <xf numFmtId="0" fontId="14" fillId="17" borderId="26" xfId="0" applyFont="1" applyFill="1" applyBorder="1"/>
    <xf numFmtId="49" fontId="24" fillId="0" borderId="10" xfId="0" applyNumberFormat="1" applyFont="1" applyBorder="1"/>
    <xf numFmtId="0" fontId="18" fillId="0" borderId="10" xfId="0" applyFont="1" applyBorder="1"/>
    <xf numFmtId="0" fontId="2" fillId="3" borderId="10" xfId="0" applyFont="1" applyFill="1" applyBorder="1"/>
    <xf numFmtId="49" fontId="24" fillId="0" borderId="34" xfId="0" applyNumberFormat="1" applyFont="1" applyBorder="1"/>
    <xf numFmtId="49" fontId="24" fillId="0" borderId="7" xfId="0" applyNumberFormat="1" applyFont="1" applyBorder="1"/>
    <xf numFmtId="0" fontId="18" fillId="0" borderId="15" xfId="0" applyFont="1" applyBorder="1" applyAlignment="1">
      <alignment horizontal="right"/>
    </xf>
    <xf numFmtId="0" fontId="18" fillId="0" borderId="12" xfId="0" applyFont="1" applyBorder="1"/>
    <xf numFmtId="0" fontId="18" fillId="0" borderId="13" xfId="0" applyFont="1" applyBorder="1"/>
    <xf numFmtId="0" fontId="18" fillId="0" borderId="11" xfId="0" applyFont="1" applyBorder="1"/>
    <xf numFmtId="0" fontId="18" fillId="0" borderId="9" xfId="0" applyFont="1" applyBorder="1"/>
    <xf numFmtId="0" fontId="18" fillId="0" borderId="32" xfId="0" applyFont="1" applyBorder="1"/>
    <xf numFmtId="0" fontId="18" fillId="0" borderId="33" xfId="0" applyFont="1" applyBorder="1"/>
    <xf numFmtId="0" fontId="31" fillId="0" borderId="0" xfId="0" applyFont="1" applyFill="1" applyBorder="1"/>
    <xf numFmtId="0" fontId="13" fillId="0" borderId="21" xfId="0" applyFont="1" applyFill="1" applyBorder="1" applyAlignment="1">
      <alignment horizontal="distributed"/>
    </xf>
    <xf numFmtId="0" fontId="13" fillId="0" borderId="48" xfId="0" applyFont="1" applyFill="1" applyBorder="1" applyAlignment="1">
      <alignment horizontal="distributed"/>
    </xf>
    <xf numFmtId="0" fontId="6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8" fillId="0" borderId="58" xfId="0" applyFont="1" applyBorder="1" applyAlignment="1">
      <alignment horizontal="center" vertical="center"/>
    </xf>
    <xf numFmtId="0" fontId="18" fillId="0" borderId="77" xfId="0" applyFont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8" fillId="0" borderId="51" xfId="0" applyFont="1" applyBorder="1" applyAlignment="1">
      <alignment horizontal="center" vertical="center"/>
    </xf>
    <xf numFmtId="0" fontId="18" fillId="0" borderId="60" xfId="0" applyFont="1" applyBorder="1" applyAlignment="1">
      <alignment horizontal="center" vertical="center"/>
    </xf>
    <xf numFmtId="0" fontId="18" fillId="0" borderId="2" xfId="0" applyFont="1" applyBorder="1" applyAlignment="1">
      <alignment horizontal="distributed" vertical="distributed"/>
    </xf>
    <xf numFmtId="0" fontId="18" fillId="0" borderId="27" xfId="0" applyFont="1" applyBorder="1" applyAlignment="1">
      <alignment horizontal="distributed" vertical="distributed"/>
    </xf>
    <xf numFmtId="0" fontId="18" fillId="0" borderId="63" xfId="0" applyFont="1" applyBorder="1" applyAlignment="1">
      <alignment horizontal="center" vertical="justify"/>
    </xf>
    <xf numFmtId="0" fontId="0" fillId="0" borderId="70" xfId="0" applyBorder="1" applyAlignment="1">
      <alignment horizontal="center"/>
    </xf>
    <xf numFmtId="0" fontId="18" fillId="0" borderId="64" xfId="0" applyFont="1" applyBorder="1" applyAlignment="1">
      <alignment horizontal="center" vertical="center"/>
    </xf>
    <xf numFmtId="0" fontId="0" fillId="0" borderId="71" xfId="0" applyBorder="1" applyAlignment="1">
      <alignment vertical="center"/>
    </xf>
    <xf numFmtId="0" fontId="18" fillId="0" borderId="71" xfId="0" applyFont="1" applyBorder="1" applyAlignment="1">
      <alignment horizontal="center" vertical="center"/>
    </xf>
    <xf numFmtId="0" fontId="18" fillId="0" borderId="64" xfId="0" applyFont="1" applyBorder="1" applyAlignment="1">
      <alignment horizontal="center" vertical="distributed"/>
    </xf>
    <xf numFmtId="0" fontId="0" fillId="0" borderId="71" xfId="0" applyBorder="1" applyAlignment="1">
      <alignment horizontal="center"/>
    </xf>
    <xf numFmtId="0" fontId="24" fillId="0" borderId="64" xfId="0" applyFont="1" applyBorder="1" applyAlignment="1">
      <alignment horizontal="distributed" vertical="distributed"/>
    </xf>
    <xf numFmtId="0" fontId="24" fillId="0" borderId="71" xfId="0" applyFont="1" applyBorder="1" applyAlignment="1">
      <alignment horizontal="distributed" vertical="distributed"/>
    </xf>
    <xf numFmtId="0" fontId="18" fillId="0" borderId="71" xfId="0" applyFont="1" applyBorder="1" applyAlignment="1">
      <alignment horizontal="center" vertical="distributed"/>
    </xf>
    <xf numFmtId="0" fontId="30" fillId="0" borderId="0" xfId="0" applyFont="1" applyAlignment="1">
      <alignment horizontal="left"/>
    </xf>
    <xf numFmtId="0" fontId="26" fillId="3" borderId="2" xfId="0" applyFont="1" applyFill="1" applyBorder="1" applyAlignment="1">
      <alignment horizontal="center" vertical="center" wrapText="1"/>
    </xf>
    <xf numFmtId="0" fontId="26" fillId="3" borderId="8" xfId="0" applyFont="1" applyFill="1" applyBorder="1" applyAlignment="1">
      <alignment horizontal="center" vertical="center" wrapText="1"/>
    </xf>
    <xf numFmtId="0" fontId="26" fillId="3" borderId="20" xfId="0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 wrapText="1"/>
    </xf>
    <xf numFmtId="0" fontId="26" fillId="3" borderId="7" xfId="0" applyFont="1" applyFill="1" applyBorder="1" applyAlignment="1">
      <alignment horizontal="center" vertical="center" wrapText="1"/>
    </xf>
    <xf numFmtId="0" fontId="26" fillId="3" borderId="19" xfId="0" applyFont="1" applyFill="1" applyBorder="1" applyAlignment="1">
      <alignment horizontal="center" vertical="center" wrapText="1"/>
    </xf>
    <xf numFmtId="0" fontId="26" fillId="3" borderId="51" xfId="0" applyFont="1" applyFill="1" applyBorder="1" applyAlignment="1">
      <alignment horizontal="center" vertical="center" wrapText="1"/>
    </xf>
    <xf numFmtId="0" fontId="26" fillId="3" borderId="66" xfId="0" applyFont="1" applyFill="1" applyBorder="1" applyAlignment="1">
      <alignment horizontal="center" vertical="center" wrapText="1"/>
    </xf>
    <xf numFmtId="0" fontId="26" fillId="3" borderId="6" xfId="0" applyFont="1" applyFill="1" applyBorder="1" applyAlignment="1">
      <alignment horizontal="center" vertical="center" wrapText="1"/>
    </xf>
    <xf numFmtId="0" fontId="26" fillId="3" borderId="52" xfId="0" applyFont="1" applyFill="1" applyBorder="1" applyAlignment="1">
      <alignment horizontal="center" vertical="center" wrapText="1"/>
    </xf>
    <xf numFmtId="0" fontId="26" fillId="3" borderId="0" xfId="0" applyFont="1" applyFill="1" applyBorder="1" applyAlignment="1">
      <alignment horizontal="center" vertical="center" wrapText="1"/>
    </xf>
    <xf numFmtId="0" fontId="26" fillId="3" borderId="16" xfId="0" applyFont="1" applyFill="1" applyBorder="1" applyAlignment="1">
      <alignment horizontal="center" vertical="center" wrapText="1"/>
    </xf>
    <xf numFmtId="0" fontId="26" fillId="3" borderId="56" xfId="0" applyFont="1" applyFill="1" applyBorder="1" applyAlignment="1">
      <alignment horizontal="center" vertical="center" wrapText="1"/>
    </xf>
    <xf numFmtId="0" fontId="26" fillId="3" borderId="80" xfId="0" applyFont="1" applyFill="1" applyBorder="1" applyAlignment="1">
      <alignment horizontal="center" vertical="center" wrapText="1"/>
    </xf>
    <xf numFmtId="0" fontId="26" fillId="3" borderId="26" xfId="0" applyFont="1" applyFill="1" applyBorder="1" applyAlignment="1">
      <alignment horizontal="center" vertical="center" wrapText="1"/>
    </xf>
    <xf numFmtId="0" fontId="17" fillId="3" borderId="72" xfId="0" applyFont="1" applyFill="1" applyBorder="1" applyAlignment="1">
      <alignment horizontal="center" vertical="center" wrapText="1"/>
    </xf>
    <xf numFmtId="0" fontId="17" fillId="3" borderId="69" xfId="0" applyFont="1" applyFill="1" applyBorder="1" applyAlignment="1">
      <alignment horizontal="center" vertical="center" wrapText="1"/>
    </xf>
    <xf numFmtId="0" fontId="17" fillId="3" borderId="48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textRotation="90"/>
    </xf>
    <xf numFmtId="0" fontId="13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 wrapText="1" readingOrder="1"/>
    </xf>
    <xf numFmtId="0" fontId="13" fillId="0" borderId="10" xfId="0" applyFont="1" applyBorder="1" applyAlignment="1">
      <alignment horizontal="center" vertical="center"/>
    </xf>
    <xf numFmtId="0" fontId="17" fillId="3" borderId="75" xfId="0" applyFont="1" applyFill="1" applyBorder="1" applyAlignment="1">
      <alignment horizontal="center" vertical="center" wrapText="1"/>
    </xf>
    <xf numFmtId="0" fontId="17" fillId="3" borderId="49" xfId="0" applyFont="1" applyFill="1" applyBorder="1" applyAlignment="1">
      <alignment horizontal="center" vertical="center" wrapText="1"/>
    </xf>
    <xf numFmtId="0" fontId="17" fillId="3" borderId="72" xfId="0" applyFont="1" applyFill="1" applyBorder="1" applyAlignment="1">
      <alignment horizontal="center" vertical="center" textRotation="90" wrapText="1"/>
    </xf>
    <xf numFmtId="0" fontId="17" fillId="3" borderId="73" xfId="0" applyFont="1" applyFill="1" applyBorder="1" applyAlignment="1">
      <alignment horizontal="center" vertical="center" textRotation="90" wrapText="1"/>
    </xf>
    <xf numFmtId="0" fontId="17" fillId="3" borderId="69" xfId="0" applyFont="1" applyFill="1" applyBorder="1" applyAlignment="1">
      <alignment horizontal="center" vertical="center" textRotation="90" wrapText="1"/>
    </xf>
    <xf numFmtId="0" fontId="26" fillId="3" borderId="68" xfId="0" applyFont="1" applyFill="1" applyBorder="1" applyAlignment="1">
      <alignment horizontal="center" vertical="center" wrapText="1"/>
    </xf>
    <xf numFmtId="0" fontId="26" fillId="3" borderId="69" xfId="0" applyFont="1" applyFill="1" applyBorder="1" applyAlignment="1">
      <alignment horizontal="center" vertical="center" wrapText="1"/>
    </xf>
    <xf numFmtId="0" fontId="26" fillId="3" borderId="48" xfId="0" applyFont="1" applyFill="1" applyBorder="1" applyAlignment="1">
      <alignment horizontal="center" vertical="center" wrapText="1"/>
    </xf>
    <xf numFmtId="0" fontId="26" fillId="3" borderId="74" xfId="0" applyFont="1" applyFill="1" applyBorder="1" applyAlignment="1">
      <alignment horizontal="center"/>
    </xf>
    <xf numFmtId="0" fontId="26" fillId="3" borderId="49" xfId="0" applyFont="1" applyFill="1" applyBorder="1" applyAlignment="1">
      <alignment horizontal="center"/>
    </xf>
    <xf numFmtId="0" fontId="26" fillId="3" borderId="75" xfId="0" applyFont="1" applyFill="1" applyBorder="1" applyAlignment="1">
      <alignment horizontal="center"/>
    </xf>
    <xf numFmtId="0" fontId="26" fillId="3" borderId="83" xfId="0" applyFont="1" applyFill="1" applyBorder="1" applyAlignment="1">
      <alignment horizontal="center"/>
    </xf>
    <xf numFmtId="0" fontId="26" fillId="3" borderId="82" xfId="0" applyFont="1" applyFill="1" applyBorder="1" applyAlignment="1">
      <alignment horizontal="center"/>
    </xf>
    <xf numFmtId="0" fontId="26" fillId="3" borderId="81" xfId="0" applyFont="1" applyFill="1" applyBorder="1" applyAlignment="1">
      <alignment horizontal="center"/>
    </xf>
    <xf numFmtId="0" fontId="26" fillId="3" borderId="106" xfId="0" applyFont="1" applyFill="1" applyBorder="1" applyAlignment="1">
      <alignment horizontal="center" vertical="center" wrapText="1"/>
    </xf>
    <xf numFmtId="0" fontId="26" fillId="3" borderId="107" xfId="0" applyFont="1" applyFill="1" applyBorder="1" applyAlignment="1">
      <alignment horizontal="center" vertical="center" wrapText="1"/>
    </xf>
    <xf numFmtId="0" fontId="26" fillId="3" borderId="108" xfId="0" applyFont="1" applyFill="1" applyBorder="1" applyAlignment="1">
      <alignment horizontal="center" vertical="center" wrapText="1"/>
    </xf>
    <xf numFmtId="0" fontId="26" fillId="3" borderId="109" xfId="0" applyFont="1" applyFill="1" applyBorder="1" applyAlignment="1">
      <alignment horizontal="center" vertical="center" wrapText="1"/>
    </xf>
    <xf numFmtId="0" fontId="26" fillId="3" borderId="90" xfId="0" applyFont="1" applyFill="1" applyBorder="1" applyAlignment="1">
      <alignment horizontal="left" wrapText="1"/>
    </xf>
    <xf numFmtId="0" fontId="26" fillId="3" borderId="93" xfId="0" applyFont="1" applyFill="1" applyBorder="1" applyAlignment="1">
      <alignment horizontal="left" wrapText="1"/>
    </xf>
    <xf numFmtId="0" fontId="13" fillId="0" borderId="51" xfId="0" applyFont="1" applyBorder="1" applyAlignment="1">
      <alignment horizontal="center" vertical="center" textRotation="90"/>
    </xf>
    <xf numFmtId="0" fontId="13" fillId="0" borderId="52" xfId="0" applyFont="1" applyBorder="1" applyAlignment="1">
      <alignment horizontal="center" vertical="center" textRotation="90"/>
    </xf>
    <xf numFmtId="0" fontId="13" fillId="0" borderId="56" xfId="0" applyFont="1" applyBorder="1" applyAlignment="1">
      <alignment horizontal="center" vertical="center" textRotation="90"/>
    </xf>
    <xf numFmtId="0" fontId="13" fillId="0" borderId="2" xfId="0" applyFont="1" applyBorder="1" applyAlignment="1">
      <alignment horizontal="center" vertical="center" wrapText="1"/>
    </xf>
    <xf numFmtId="0" fontId="29" fillId="0" borderId="8" xfId="0" applyFont="1" applyBorder="1" applyAlignment="1">
      <alignment vertical="center" wrapText="1"/>
    </xf>
    <xf numFmtId="0" fontId="29" fillId="0" borderId="20" xfId="0" applyFont="1" applyBorder="1" applyAlignment="1">
      <alignment vertical="center" wrapText="1"/>
    </xf>
    <xf numFmtId="0" fontId="13" fillId="0" borderId="51" xfId="0" applyFont="1" applyBorder="1" applyAlignment="1">
      <alignment horizontal="center" vertical="distributed" readingOrder="1"/>
    </xf>
    <xf numFmtId="0" fontId="13" fillId="0" borderId="66" xfId="0" applyFont="1" applyBorder="1" applyAlignment="1">
      <alignment horizontal="center" vertical="distributed" readingOrder="1"/>
    </xf>
    <xf numFmtId="0" fontId="13" fillId="0" borderId="6" xfId="0" applyFont="1" applyBorder="1" applyAlignment="1">
      <alignment horizontal="center" vertical="distributed" readingOrder="1"/>
    </xf>
    <xf numFmtId="0" fontId="13" fillId="0" borderId="52" xfId="0" applyFont="1" applyBorder="1" applyAlignment="1">
      <alignment horizontal="center" vertical="distributed" readingOrder="1"/>
    </xf>
    <xf numFmtId="0" fontId="13" fillId="0" borderId="0" xfId="0" applyFont="1" applyBorder="1" applyAlignment="1">
      <alignment horizontal="center" vertical="distributed" readingOrder="1"/>
    </xf>
    <xf numFmtId="0" fontId="13" fillId="0" borderId="16" xfId="0" applyFont="1" applyBorder="1" applyAlignment="1">
      <alignment horizontal="center" vertical="distributed" readingOrder="1"/>
    </xf>
    <xf numFmtId="0" fontId="13" fillId="0" borderId="56" xfId="0" applyFont="1" applyBorder="1" applyAlignment="1">
      <alignment horizontal="center" vertical="distributed" readingOrder="1"/>
    </xf>
    <xf numFmtId="0" fontId="13" fillId="0" borderId="80" xfId="0" applyFont="1" applyBorder="1" applyAlignment="1">
      <alignment horizontal="center" vertical="distributed" readingOrder="1"/>
    </xf>
    <xf numFmtId="0" fontId="13" fillId="0" borderId="26" xfId="0" applyFont="1" applyBorder="1" applyAlignment="1">
      <alignment horizontal="center" vertical="distributed" readingOrder="1"/>
    </xf>
    <xf numFmtId="0" fontId="13" fillId="0" borderId="40" xfId="0" applyFont="1" applyBorder="1" applyAlignment="1">
      <alignment horizontal="center" vertical="distributed" textRotation="90"/>
    </xf>
    <xf numFmtId="0" fontId="13" fillId="0" borderId="57" xfId="0" applyFont="1" applyBorder="1" applyAlignment="1">
      <alignment horizontal="center" vertical="distributed" textRotation="90"/>
    </xf>
    <xf numFmtId="0" fontId="13" fillId="0" borderId="71" xfId="0" applyFont="1" applyBorder="1" applyAlignment="1">
      <alignment horizontal="center" vertical="distributed" textRotation="90"/>
    </xf>
    <xf numFmtId="0" fontId="13" fillId="0" borderId="1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68" xfId="0" applyFont="1" applyBorder="1" applyAlignment="1">
      <alignment horizontal="center"/>
    </xf>
    <xf numFmtId="0" fontId="13" fillId="0" borderId="69" xfId="0" applyFont="1" applyBorder="1" applyAlignment="1">
      <alignment horizontal="center"/>
    </xf>
    <xf numFmtId="0" fontId="26" fillId="3" borderId="90" xfId="0" applyFont="1" applyFill="1" applyBorder="1" applyAlignment="1">
      <alignment horizontal="left"/>
    </xf>
    <xf numFmtId="0" fontId="26" fillId="3" borderId="91" xfId="0" applyFont="1" applyFill="1" applyBorder="1" applyAlignment="1">
      <alignment horizontal="left"/>
    </xf>
    <xf numFmtId="0" fontId="17" fillId="3" borderId="52" xfId="0" applyFont="1" applyFill="1" applyBorder="1" applyAlignment="1">
      <alignment horizontal="left" vertical="center" wrapText="1"/>
    </xf>
    <xf numFmtId="0" fontId="17" fillId="3" borderId="0" xfId="0" applyFont="1" applyFill="1" applyBorder="1" applyAlignment="1">
      <alignment horizontal="left" vertical="center" wrapText="1"/>
    </xf>
    <xf numFmtId="0" fontId="26" fillId="3" borderId="93" xfId="0" applyFont="1" applyFill="1" applyBorder="1" applyAlignment="1">
      <alignment horizontal="left"/>
    </xf>
    <xf numFmtId="0" fontId="17" fillId="3" borderId="2" xfId="0" applyFont="1" applyFill="1" applyBorder="1" applyAlignment="1">
      <alignment horizontal="center" vertical="center" textRotation="90"/>
    </xf>
    <xf numFmtId="0" fontId="17" fillId="3" borderId="8" xfId="0" applyFont="1" applyFill="1" applyBorder="1" applyAlignment="1">
      <alignment horizontal="center" vertical="center" textRotation="90"/>
    </xf>
    <xf numFmtId="0" fontId="17" fillId="3" borderId="20" xfId="0" applyFont="1" applyFill="1" applyBorder="1" applyAlignment="1">
      <alignment horizontal="center" vertical="center" textRotation="90"/>
    </xf>
    <xf numFmtId="0" fontId="26" fillId="3" borderId="85" xfId="0" applyFont="1" applyFill="1" applyBorder="1" applyAlignment="1">
      <alignment horizontal="left"/>
    </xf>
    <xf numFmtId="0" fontId="26" fillId="3" borderId="86" xfId="0" applyFont="1" applyFill="1" applyBorder="1" applyAlignment="1">
      <alignment horizontal="left"/>
    </xf>
    <xf numFmtId="0" fontId="26" fillId="3" borderId="56" xfId="0" applyFont="1" applyFill="1" applyBorder="1" applyAlignment="1">
      <alignment horizontal="left" vertical="center" wrapText="1"/>
    </xf>
    <xf numFmtId="0" fontId="26" fillId="3" borderId="80" xfId="0" applyFont="1" applyFill="1" applyBorder="1" applyAlignment="1">
      <alignment horizontal="left" vertical="center" wrapText="1"/>
    </xf>
    <xf numFmtId="0" fontId="26" fillId="3" borderId="99" xfId="0" applyFont="1" applyFill="1" applyBorder="1" applyAlignment="1">
      <alignment horizontal="left"/>
    </xf>
    <xf numFmtId="0" fontId="26" fillId="3" borderId="100" xfId="0" applyFont="1" applyFill="1" applyBorder="1" applyAlignment="1">
      <alignment horizontal="left"/>
    </xf>
    <xf numFmtId="0" fontId="26" fillId="3" borderId="66" xfId="0" applyFont="1" applyFill="1" applyBorder="1" applyAlignment="1">
      <alignment horizontal="left" vertical="center" wrapText="1"/>
    </xf>
    <xf numFmtId="0" fontId="26" fillId="3" borderId="58" xfId="0" applyFont="1" applyFill="1" applyBorder="1" applyAlignment="1">
      <alignment horizontal="center" vertical="center" wrapText="1"/>
    </xf>
    <xf numFmtId="0" fontId="26" fillId="3" borderId="77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distributed"/>
    </xf>
    <xf numFmtId="0" fontId="13" fillId="0" borderId="66" xfId="0" applyFont="1" applyBorder="1" applyAlignment="1">
      <alignment horizontal="center" vertical="distributed"/>
    </xf>
    <xf numFmtId="0" fontId="13" fillId="0" borderId="6" xfId="0" applyFont="1" applyBorder="1" applyAlignment="1">
      <alignment horizontal="center" vertical="distributed"/>
    </xf>
    <xf numFmtId="0" fontId="13" fillId="0" borderId="15" xfId="0" applyFont="1" applyBorder="1" applyAlignment="1">
      <alignment horizontal="center" vertical="center" textRotation="90"/>
    </xf>
    <xf numFmtId="0" fontId="13" fillId="0" borderId="61" xfId="0" applyFont="1" applyBorder="1" applyAlignment="1">
      <alignment horizontal="center" vertical="center" textRotation="90"/>
    </xf>
    <xf numFmtId="0" fontId="13" fillId="0" borderId="78" xfId="0" applyFont="1" applyBorder="1" applyAlignment="1">
      <alignment horizontal="center" vertical="center" textRotation="90"/>
    </xf>
    <xf numFmtId="0" fontId="13" fillId="0" borderId="48" xfId="0" applyFont="1" applyBorder="1" applyAlignment="1">
      <alignment horizontal="center"/>
    </xf>
    <xf numFmtId="0" fontId="26" fillId="3" borderId="51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center"/>
    </xf>
    <xf numFmtId="0" fontId="13" fillId="0" borderId="10" xfId="0" applyFont="1" applyBorder="1" applyAlignment="1">
      <alignment horizontal="center" vertical="distributed" textRotation="90"/>
    </xf>
    <xf numFmtId="0" fontId="26" fillId="3" borderId="10" xfId="0" applyFont="1" applyFill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textRotation="90"/>
    </xf>
    <xf numFmtId="0" fontId="13" fillId="0" borderId="57" xfId="0" applyFont="1" applyBorder="1" applyAlignment="1">
      <alignment horizontal="center" vertical="center" textRotation="90"/>
    </xf>
    <xf numFmtId="0" fontId="13" fillId="0" borderId="71" xfId="0" applyFont="1" applyBorder="1" applyAlignment="1">
      <alignment horizontal="center" vertical="center" textRotation="90"/>
    </xf>
    <xf numFmtId="0" fontId="13" fillId="0" borderId="40" xfId="0" applyFont="1" applyBorder="1" applyAlignment="1">
      <alignment horizontal="center" vertical="justify" wrapText="1"/>
    </xf>
    <xf numFmtId="0" fontId="29" fillId="0" borderId="57" xfId="0" applyFont="1" applyBorder="1" applyAlignment="1">
      <alignment wrapText="1"/>
    </xf>
    <xf numFmtId="0" fontId="13" fillId="0" borderId="65" xfId="0" applyFont="1" applyBorder="1" applyAlignment="1">
      <alignment horizontal="center" vertical="distributed" readingOrder="1"/>
    </xf>
    <xf numFmtId="0" fontId="13" fillId="0" borderId="67" xfId="0" applyFont="1" applyBorder="1" applyAlignment="1">
      <alignment horizontal="center" vertical="distributed" readingOrder="1"/>
    </xf>
    <xf numFmtId="0" fontId="13" fillId="0" borderId="59" xfId="0" applyFont="1" applyBorder="1" applyAlignment="1">
      <alignment horizontal="center" vertical="distributed" readingOrder="1"/>
    </xf>
    <xf numFmtId="0" fontId="13" fillId="0" borderId="61" xfId="0" applyFont="1" applyBorder="1" applyAlignment="1">
      <alignment horizontal="center" vertical="distributed" readingOrder="1"/>
    </xf>
    <xf numFmtId="0" fontId="13" fillId="0" borderId="44" xfId="0" applyFont="1" applyBorder="1" applyAlignment="1">
      <alignment horizontal="center" vertical="center"/>
    </xf>
    <xf numFmtId="0" fontId="17" fillId="3" borderId="74" xfId="0" applyFont="1" applyFill="1" applyBorder="1" applyAlignment="1">
      <alignment horizontal="left" vertical="center" wrapText="1"/>
    </xf>
    <xf numFmtId="0" fontId="17" fillId="3" borderId="75" xfId="0" applyFont="1" applyFill="1" applyBorder="1" applyAlignment="1">
      <alignment horizontal="left" vertical="center" wrapText="1"/>
    </xf>
    <xf numFmtId="0" fontId="26" fillId="3" borderId="63" xfId="0" applyFont="1" applyFill="1" applyBorder="1" applyAlignment="1">
      <alignment horizontal="center" vertical="center" wrapText="1"/>
    </xf>
    <xf numFmtId="0" fontId="26" fillId="3" borderId="70" xfId="0" applyFont="1" applyFill="1" applyBorder="1" applyAlignment="1">
      <alignment horizontal="center" vertical="center" wrapText="1"/>
    </xf>
    <xf numFmtId="0" fontId="26" fillId="3" borderId="68" xfId="0" applyFont="1" applyFill="1" applyBorder="1" applyAlignment="1">
      <alignment horizontal="center"/>
    </xf>
    <xf numFmtId="0" fontId="26" fillId="3" borderId="69" xfId="0" applyFont="1" applyFill="1" applyBorder="1" applyAlignment="1">
      <alignment horizontal="center"/>
    </xf>
    <xf numFmtId="0" fontId="26" fillId="3" borderId="48" xfId="0" applyFont="1" applyFill="1" applyBorder="1" applyAlignment="1">
      <alignment horizontal="center"/>
    </xf>
    <xf numFmtId="0" fontId="13" fillId="0" borderId="63" xfId="0" applyFont="1" applyBorder="1" applyAlignment="1">
      <alignment horizontal="center" vertical="center" textRotation="90"/>
    </xf>
    <xf numFmtId="0" fontId="13" fillId="0" borderId="54" xfId="0" applyFont="1" applyBorder="1" applyAlignment="1">
      <alignment horizontal="center" vertical="center" textRotation="90"/>
    </xf>
    <xf numFmtId="0" fontId="13" fillId="0" borderId="70" xfId="0" applyFont="1" applyBorder="1" applyAlignment="1">
      <alignment horizontal="center" vertical="center" textRotation="90"/>
    </xf>
    <xf numFmtId="0" fontId="13" fillId="0" borderId="10" xfId="0" applyFont="1" applyBorder="1" applyAlignment="1">
      <alignment horizontal="center" vertical="distributed"/>
    </xf>
    <xf numFmtId="0" fontId="13" fillId="0" borderId="1" xfId="0" applyFont="1" applyBorder="1" applyAlignment="1">
      <alignment horizontal="distributed" vertical="center"/>
    </xf>
    <xf numFmtId="0" fontId="13" fillId="0" borderId="7" xfId="0" applyFont="1" applyBorder="1" applyAlignment="1">
      <alignment horizontal="distributed" vertical="center"/>
    </xf>
    <xf numFmtId="0" fontId="13" fillId="0" borderId="19" xfId="0" applyFont="1" applyBorder="1" applyAlignment="1">
      <alignment horizontal="distributed" vertical="center"/>
    </xf>
    <xf numFmtId="0" fontId="13" fillId="0" borderId="2" xfId="0" applyFont="1" applyBorder="1" applyAlignment="1">
      <alignment horizontal="distributed" vertical="center"/>
    </xf>
    <xf numFmtId="0" fontId="13" fillId="0" borderId="8" xfId="0" applyFont="1" applyBorder="1" applyAlignment="1">
      <alignment horizontal="distributed" vertical="center"/>
    </xf>
    <xf numFmtId="0" fontId="13" fillId="0" borderId="20" xfId="0" applyFont="1" applyBorder="1" applyAlignment="1">
      <alignment horizontal="distributed" vertical="center"/>
    </xf>
    <xf numFmtId="0" fontId="13" fillId="0" borderId="8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/>
    </xf>
    <xf numFmtId="0" fontId="16" fillId="3" borderId="8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left"/>
    </xf>
    <xf numFmtId="0" fontId="14" fillId="3" borderId="4" xfId="0" applyFont="1" applyFill="1" applyBorder="1" applyAlignment="1">
      <alignment horizontal="left"/>
    </xf>
    <xf numFmtId="0" fontId="14" fillId="3" borderId="5" xfId="0" applyFont="1" applyFill="1" applyBorder="1" applyAlignment="1">
      <alignment horizontal="left"/>
    </xf>
    <xf numFmtId="0" fontId="14" fillId="3" borderId="35" xfId="0" applyFont="1" applyFill="1" applyBorder="1" applyAlignment="1">
      <alignment horizontal="left"/>
    </xf>
    <xf numFmtId="0" fontId="14" fillId="3" borderId="34" xfId="0" applyFont="1" applyFill="1" applyBorder="1" applyAlignment="1">
      <alignment horizontal="left"/>
    </xf>
    <xf numFmtId="0" fontId="14" fillId="3" borderId="45" xfId="0" applyFont="1" applyFill="1" applyBorder="1" applyAlignment="1">
      <alignment horizontal="left"/>
    </xf>
    <xf numFmtId="0" fontId="14" fillId="3" borderId="46" xfId="0" applyFont="1" applyFill="1" applyBorder="1" applyAlignment="1">
      <alignment horizontal="left"/>
    </xf>
    <xf numFmtId="0" fontId="14" fillId="3" borderId="41" xfId="0" applyFont="1" applyFill="1" applyBorder="1" applyAlignment="1">
      <alignment horizontal="left"/>
    </xf>
    <xf numFmtId="0" fontId="14" fillId="3" borderId="47" xfId="0" applyFont="1" applyFill="1" applyBorder="1" applyAlignment="1">
      <alignment horizontal="left"/>
    </xf>
    <xf numFmtId="0" fontId="13" fillId="0" borderId="36" xfId="0" applyFont="1" applyBorder="1" applyAlignment="1">
      <alignment horizontal="distributed" vertical="center"/>
    </xf>
    <xf numFmtId="0" fontId="13" fillId="0" borderId="39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6" fillId="0" borderId="51" xfId="0" applyFont="1" applyBorder="1" applyAlignment="1">
      <alignment horizontal="center" vertical="center"/>
    </xf>
    <xf numFmtId="0" fontId="16" fillId="0" borderId="52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14" fillId="3" borderId="28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DCBBB"/>
      <color rgb="FFFFFFB9"/>
      <color rgb="FFE1F1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43</xdr:col>
      <xdr:colOff>25400</xdr:colOff>
      <xdr:row>35</xdr:row>
      <xdr:rowOff>4254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58400" cy="68834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T32"/>
  <sheetViews>
    <sheetView tabSelected="1" view="pageBreakPreview" zoomScale="90" zoomScaleSheetLayoutView="90" workbookViewId="0">
      <selection activeCell="M3" sqref="M3"/>
    </sheetView>
  </sheetViews>
  <sheetFormatPr defaultRowHeight="15" x14ac:dyDescent="0.25"/>
  <cols>
    <col min="1" max="37" width="2.7109375" customWidth="1"/>
    <col min="38" max="38" width="3.5703125" customWidth="1"/>
    <col min="39" max="39" width="10.140625" customWidth="1"/>
  </cols>
  <sheetData>
    <row r="1" spans="3:46" x14ac:dyDescent="0.25"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3:46" x14ac:dyDescent="0.25"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2"/>
    </row>
    <row r="3" spans="3:46" x14ac:dyDescent="0.25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2"/>
    </row>
    <row r="4" spans="3:46" x14ac:dyDescent="0.25"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2"/>
    </row>
    <row r="5" spans="3:46" x14ac:dyDescent="0.25"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666"/>
      <c r="AI5" s="3"/>
      <c r="AJ5" s="3"/>
      <c r="AK5" s="3"/>
      <c r="AL5" s="3"/>
      <c r="AM5" s="3"/>
      <c r="AN5" s="3"/>
      <c r="AO5" s="3"/>
      <c r="AP5" s="3"/>
      <c r="AQ5" s="3"/>
      <c r="AR5" s="4"/>
      <c r="AS5" s="3"/>
      <c r="AT5" s="2"/>
    </row>
    <row r="6" spans="3:46" x14ac:dyDescent="0.25"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5"/>
      <c r="AI6" s="2"/>
      <c r="AJ6" s="2"/>
      <c r="AK6" s="2"/>
      <c r="AL6" s="2"/>
      <c r="AM6" s="2"/>
      <c r="AN6" s="2"/>
      <c r="AO6" s="2"/>
      <c r="AP6" s="2"/>
      <c r="AQ6" s="2"/>
      <c r="AR6" s="5"/>
      <c r="AS6" s="2"/>
      <c r="AT6" s="2"/>
    </row>
    <row r="7" spans="3:46" x14ac:dyDescent="0.25"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5"/>
      <c r="AI7" s="2"/>
      <c r="AJ7" s="2"/>
      <c r="AK7" s="2"/>
      <c r="AL7" s="2"/>
      <c r="AM7" s="2"/>
      <c r="AN7" s="2"/>
      <c r="AO7" s="2"/>
      <c r="AP7" s="2"/>
      <c r="AQ7" s="2"/>
      <c r="AR7" s="5"/>
      <c r="AS7" s="2"/>
      <c r="AT7" s="2"/>
    </row>
    <row r="8" spans="3:46" x14ac:dyDescent="0.25"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5"/>
      <c r="AI8" s="2"/>
      <c r="AJ8" s="2"/>
      <c r="AK8" s="2"/>
      <c r="AL8" s="2"/>
      <c r="AM8" s="2"/>
      <c r="AN8" s="2"/>
      <c r="AO8" s="2"/>
      <c r="AP8" s="2"/>
      <c r="AQ8" s="2"/>
      <c r="AR8" s="5"/>
      <c r="AS8" s="2"/>
      <c r="AT8" s="2"/>
    </row>
    <row r="9" spans="3:46" ht="15.75" x14ac:dyDescent="0.25">
      <c r="C9" s="2"/>
      <c r="D9" s="2"/>
      <c r="E9" s="2"/>
      <c r="F9" s="2"/>
      <c r="G9" s="2"/>
      <c r="H9" s="2"/>
      <c r="I9" s="673"/>
      <c r="J9" s="673"/>
      <c r="K9" s="673"/>
      <c r="L9" s="673"/>
      <c r="M9" s="673"/>
      <c r="N9" s="673"/>
      <c r="O9" s="673"/>
      <c r="P9" s="673"/>
      <c r="Q9" s="673"/>
      <c r="R9" s="673"/>
      <c r="S9" s="673"/>
      <c r="T9" s="673"/>
      <c r="U9" s="673"/>
      <c r="V9" s="673"/>
      <c r="W9" s="673"/>
      <c r="X9" s="673"/>
      <c r="Y9" s="673"/>
      <c r="Z9" s="673"/>
      <c r="AA9" s="673"/>
      <c r="AB9" s="673"/>
      <c r="AC9" s="673"/>
      <c r="AD9" s="673"/>
      <c r="AE9" s="673"/>
      <c r="AF9" s="673"/>
      <c r="AG9" s="673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2"/>
    </row>
    <row r="10" spans="3:46" ht="15.75" x14ac:dyDescent="0.25">
      <c r="C10" s="2"/>
      <c r="D10" s="2"/>
      <c r="E10" s="2"/>
      <c r="F10" s="2"/>
      <c r="G10" s="2"/>
      <c r="H10" s="2"/>
      <c r="I10" s="674"/>
      <c r="J10" s="674"/>
      <c r="K10" s="674"/>
      <c r="L10" s="674"/>
      <c r="M10" s="674"/>
      <c r="N10" s="674"/>
      <c r="O10" s="674"/>
      <c r="P10" s="674"/>
      <c r="Q10" s="674"/>
      <c r="R10" s="674"/>
      <c r="S10" s="674"/>
      <c r="T10" s="674"/>
      <c r="U10" s="674"/>
      <c r="V10" s="674"/>
      <c r="W10" s="674"/>
      <c r="X10" s="674"/>
      <c r="Y10" s="674"/>
      <c r="Z10" s="674"/>
      <c r="AA10" s="674"/>
      <c r="AB10" s="674"/>
      <c r="AC10" s="674"/>
      <c r="AD10" s="674"/>
      <c r="AE10" s="674"/>
      <c r="AF10" s="7"/>
      <c r="AG10" s="7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2"/>
    </row>
    <row r="11" spans="3:46" ht="15.75" x14ac:dyDescent="0.25">
      <c r="C11" s="2"/>
      <c r="D11" s="2"/>
      <c r="E11" s="2"/>
      <c r="F11" s="8"/>
      <c r="G11" s="8"/>
      <c r="H11" s="8"/>
      <c r="I11" s="674"/>
      <c r="J11" s="674"/>
      <c r="K11" s="674"/>
      <c r="L11" s="674"/>
      <c r="M11" s="674"/>
      <c r="N11" s="674"/>
      <c r="O11" s="674"/>
      <c r="P11" s="674"/>
      <c r="Q11" s="674"/>
      <c r="R11" s="674"/>
      <c r="S11" s="674"/>
      <c r="T11" s="674"/>
      <c r="U11" s="674"/>
      <c r="V11" s="674"/>
      <c r="W11" s="674"/>
      <c r="X11" s="674"/>
      <c r="Y11" s="674"/>
      <c r="Z11" s="674"/>
      <c r="AA11" s="674"/>
      <c r="AB11" s="674"/>
      <c r="AC11" s="674"/>
      <c r="AD11" s="674"/>
      <c r="AE11" s="674"/>
      <c r="AF11" s="674"/>
      <c r="AG11" s="674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</row>
    <row r="12" spans="3:46" ht="15.75" x14ac:dyDescent="0.25">
      <c r="C12" s="2"/>
      <c r="D12" s="2"/>
      <c r="E12" s="2"/>
      <c r="F12" s="2"/>
      <c r="G12" s="2"/>
      <c r="H12" s="10"/>
      <c r="I12" s="669"/>
      <c r="J12" s="669"/>
      <c r="K12" s="669"/>
      <c r="L12" s="669"/>
      <c r="M12" s="669"/>
      <c r="N12" s="669"/>
      <c r="O12" s="669"/>
      <c r="P12" s="669"/>
      <c r="Q12" s="669"/>
      <c r="R12" s="669"/>
      <c r="S12" s="669"/>
      <c r="T12" s="669"/>
      <c r="U12" s="669"/>
      <c r="V12" s="669"/>
      <c r="W12" s="669"/>
      <c r="X12" s="669"/>
      <c r="Y12" s="669"/>
      <c r="Z12" s="669"/>
      <c r="AA12" s="669"/>
      <c r="AB12" s="669"/>
      <c r="AC12" s="669"/>
      <c r="AD12" s="669"/>
      <c r="AE12" s="669"/>
      <c r="AF12" s="669"/>
      <c r="AG12" s="669"/>
      <c r="AH12" s="11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</row>
    <row r="13" spans="3:46" ht="15.75" x14ac:dyDescent="0.25">
      <c r="C13" s="2"/>
      <c r="D13" s="2"/>
      <c r="E13" s="2"/>
      <c r="F13" s="2"/>
      <c r="G13" s="2"/>
      <c r="H13" s="10"/>
      <c r="I13" s="669"/>
      <c r="J13" s="669"/>
      <c r="K13" s="669"/>
      <c r="L13" s="669"/>
      <c r="M13" s="669"/>
      <c r="N13" s="669"/>
      <c r="O13" s="669"/>
      <c r="P13" s="669"/>
      <c r="Q13" s="669"/>
      <c r="R13" s="669"/>
      <c r="S13" s="669"/>
      <c r="T13" s="669"/>
      <c r="U13" s="669"/>
      <c r="V13" s="669"/>
      <c r="W13" s="669"/>
      <c r="X13" s="669"/>
      <c r="Y13" s="669"/>
      <c r="Z13" s="669"/>
      <c r="AA13" s="669"/>
      <c r="AB13" s="669"/>
      <c r="AC13" s="669"/>
      <c r="AD13" s="669"/>
      <c r="AE13" s="669"/>
      <c r="AF13" s="669"/>
      <c r="AG13" s="669"/>
      <c r="AH13" s="11"/>
      <c r="AI13" s="12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</row>
    <row r="14" spans="3:46" ht="15.75" x14ac:dyDescent="0.25">
      <c r="C14" s="2"/>
      <c r="D14" s="2"/>
      <c r="E14" s="2"/>
      <c r="F14" s="2"/>
      <c r="G14" s="2"/>
      <c r="H14" s="14"/>
      <c r="I14" s="669"/>
      <c r="J14" s="669"/>
      <c r="K14" s="669"/>
      <c r="L14" s="669"/>
      <c r="M14" s="669"/>
      <c r="N14" s="669"/>
      <c r="O14" s="669"/>
      <c r="P14" s="669"/>
      <c r="Q14" s="669"/>
      <c r="R14" s="669"/>
      <c r="S14" s="669"/>
      <c r="T14" s="669"/>
      <c r="U14" s="669"/>
      <c r="V14" s="669"/>
      <c r="W14" s="669"/>
      <c r="X14" s="669"/>
      <c r="Y14" s="669"/>
      <c r="Z14" s="669"/>
      <c r="AA14" s="669"/>
      <c r="AB14" s="669"/>
      <c r="AC14" s="669"/>
      <c r="AD14" s="669"/>
      <c r="AE14" s="669"/>
      <c r="AF14" s="669"/>
      <c r="AG14" s="669"/>
      <c r="AH14" s="14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</row>
    <row r="15" spans="3:46" x14ac:dyDescent="0.25">
      <c r="C15" s="2"/>
      <c r="D15" s="2"/>
      <c r="E15" s="2"/>
      <c r="F15" s="2"/>
      <c r="G15" s="2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</row>
    <row r="16" spans="3:46" ht="15.75" x14ac:dyDescent="0.25">
      <c r="C16" s="2"/>
      <c r="D16" s="2"/>
      <c r="E16" s="10"/>
      <c r="F16" s="10"/>
      <c r="G16" s="10"/>
      <c r="H16" s="10"/>
      <c r="I16" s="669"/>
      <c r="J16" s="670"/>
      <c r="K16" s="670"/>
      <c r="L16" s="670"/>
      <c r="M16" s="670"/>
      <c r="N16" s="670"/>
      <c r="O16" s="670"/>
      <c r="P16" s="670"/>
      <c r="Q16" s="670"/>
      <c r="R16" s="670"/>
      <c r="S16" s="670"/>
      <c r="T16" s="670"/>
      <c r="U16" s="670"/>
      <c r="V16" s="670"/>
      <c r="W16" s="670"/>
      <c r="X16" s="670"/>
      <c r="Y16" s="670"/>
      <c r="Z16" s="670"/>
      <c r="AA16" s="670"/>
      <c r="AB16" s="670"/>
      <c r="AC16" s="670"/>
      <c r="AD16" s="670"/>
      <c r="AE16" s="670"/>
      <c r="AF16" s="670"/>
      <c r="AG16" s="670"/>
      <c r="AH16" s="670"/>
      <c r="AI16" s="15"/>
      <c r="AJ16" s="15"/>
      <c r="AK16" s="15"/>
      <c r="AL16" s="16"/>
      <c r="AM16" s="16"/>
      <c r="AN16" s="16"/>
      <c r="AO16" s="16"/>
      <c r="AP16" s="2"/>
      <c r="AQ16" s="2"/>
      <c r="AR16" s="2"/>
      <c r="AS16" s="2"/>
      <c r="AT16" s="2"/>
    </row>
    <row r="17" spans="3:46" ht="15.75" x14ac:dyDescent="0.25">
      <c r="C17" s="2"/>
      <c r="D17" s="2"/>
      <c r="E17" s="10"/>
      <c r="F17" s="10"/>
      <c r="G17" s="10"/>
      <c r="H17" s="10"/>
      <c r="I17" s="671"/>
      <c r="J17" s="670"/>
      <c r="K17" s="670"/>
      <c r="L17" s="670"/>
      <c r="M17" s="670"/>
      <c r="N17" s="670"/>
      <c r="O17" s="670"/>
      <c r="P17" s="670"/>
      <c r="Q17" s="670"/>
      <c r="R17" s="670"/>
      <c r="S17" s="670"/>
      <c r="T17" s="670"/>
      <c r="U17" s="670"/>
      <c r="V17" s="670"/>
      <c r="W17" s="670"/>
      <c r="X17" s="670"/>
      <c r="Y17" s="670"/>
      <c r="Z17" s="670"/>
      <c r="AA17" s="670"/>
      <c r="AB17" s="670"/>
      <c r="AC17" s="670"/>
      <c r="AD17" s="670"/>
      <c r="AE17" s="670"/>
      <c r="AF17" s="670"/>
      <c r="AG17" s="670"/>
      <c r="AH17" s="670"/>
      <c r="AI17" s="16"/>
      <c r="AJ17" s="16"/>
      <c r="AK17" s="16"/>
      <c r="AL17" s="16"/>
      <c r="AM17" s="16"/>
      <c r="AN17" s="16"/>
      <c r="AO17" s="16"/>
      <c r="AP17" s="2"/>
      <c r="AQ17" s="2"/>
      <c r="AR17" s="2"/>
      <c r="AS17" s="2"/>
      <c r="AT17" s="2"/>
    </row>
    <row r="18" spans="3:46" ht="15.75" x14ac:dyDescent="0.25">
      <c r="C18" s="17"/>
      <c r="D18" s="17"/>
      <c r="E18" s="17"/>
      <c r="F18" s="17"/>
      <c r="G18" s="17"/>
      <c r="H18" s="2"/>
      <c r="I18" s="672"/>
      <c r="J18" s="670"/>
      <c r="K18" s="670"/>
      <c r="L18" s="670"/>
      <c r="M18" s="670"/>
      <c r="N18" s="670"/>
      <c r="O18" s="670"/>
      <c r="P18" s="670"/>
      <c r="Q18" s="670"/>
      <c r="R18" s="670"/>
      <c r="S18" s="670"/>
      <c r="T18" s="670"/>
      <c r="U18" s="670"/>
      <c r="V18" s="670"/>
      <c r="W18" s="670"/>
      <c r="X18" s="670"/>
      <c r="Y18" s="670"/>
      <c r="Z18" s="670"/>
      <c r="AA18" s="670"/>
      <c r="AB18" s="670"/>
      <c r="AC18" s="670"/>
      <c r="AD18" s="670"/>
      <c r="AE18" s="670"/>
      <c r="AF18" s="670"/>
      <c r="AG18" s="670"/>
      <c r="AH18" s="670"/>
      <c r="AI18" s="18"/>
      <c r="AJ18" s="18"/>
      <c r="AK18" s="18"/>
      <c r="AL18" s="18"/>
      <c r="AM18" s="18"/>
      <c r="AN18" s="18"/>
      <c r="AO18" s="18"/>
      <c r="AP18" s="17"/>
      <c r="AQ18" s="17"/>
      <c r="AR18" s="2"/>
      <c r="AS18" s="2"/>
      <c r="AT18" s="2"/>
    </row>
    <row r="19" spans="3:46" ht="15.75" x14ac:dyDescent="0.25">
      <c r="C19" s="17"/>
      <c r="D19" s="17"/>
      <c r="E19" s="17"/>
      <c r="F19" s="17"/>
      <c r="G19" s="17"/>
      <c r="H19" s="5"/>
      <c r="I19" s="19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6"/>
      <c r="AI19" s="18"/>
      <c r="AJ19" s="18"/>
      <c r="AK19" s="18"/>
      <c r="AL19" s="18"/>
      <c r="AM19" s="18"/>
      <c r="AN19" s="18"/>
      <c r="AO19" s="18"/>
      <c r="AP19" s="17"/>
      <c r="AQ19" s="17"/>
      <c r="AR19" s="13"/>
      <c r="AS19" s="13"/>
      <c r="AT19" s="13"/>
    </row>
    <row r="20" spans="3:46" ht="15.75" x14ac:dyDescent="0.25">
      <c r="C20" s="17"/>
      <c r="D20" s="17"/>
      <c r="E20" s="17"/>
      <c r="F20" s="17"/>
      <c r="G20" s="17"/>
      <c r="H20" s="5"/>
      <c r="I20" s="19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20"/>
      <c r="AI20" s="18"/>
      <c r="AJ20" s="18"/>
      <c r="AK20" s="18"/>
      <c r="AL20" s="18"/>
      <c r="AM20" s="18"/>
      <c r="AN20" s="18"/>
      <c r="AO20" s="18"/>
      <c r="AP20" s="17"/>
      <c r="AQ20" s="17"/>
      <c r="AR20" s="2"/>
      <c r="AS20" s="2"/>
      <c r="AT20" s="2"/>
    </row>
    <row r="21" spans="3:46" ht="15.75" x14ac:dyDescent="0.25">
      <c r="C21" s="17"/>
      <c r="D21" s="17"/>
      <c r="E21" s="17"/>
      <c r="F21" s="17"/>
      <c r="G21" s="17"/>
      <c r="H21" s="17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6"/>
      <c r="AI21" s="18"/>
      <c r="AJ21" s="18"/>
      <c r="AK21" s="18"/>
      <c r="AL21" s="18"/>
      <c r="AM21" s="18"/>
      <c r="AN21" s="18"/>
      <c r="AO21" s="18"/>
      <c r="AP21" s="17"/>
      <c r="AQ21" s="17"/>
      <c r="AR21" s="2"/>
      <c r="AS21" s="2"/>
      <c r="AT21" s="2"/>
    </row>
    <row r="22" spans="3:46" ht="15.75" x14ac:dyDescent="0.25">
      <c r="C22" s="17"/>
      <c r="D22" s="17"/>
      <c r="E22" s="17"/>
      <c r="F22" s="17"/>
      <c r="G22" s="17"/>
      <c r="H22" s="17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6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6"/>
      <c r="AI22" s="18"/>
      <c r="AJ22" s="18"/>
      <c r="AK22" s="18"/>
      <c r="AL22" s="18"/>
      <c r="AM22" s="18"/>
      <c r="AN22" s="18"/>
      <c r="AO22" s="18"/>
      <c r="AP22" s="17"/>
      <c r="AQ22" s="17"/>
      <c r="AR22" s="2"/>
      <c r="AS22" s="2"/>
      <c r="AT22" s="2"/>
    </row>
    <row r="23" spans="3:46" ht="15.75" x14ac:dyDescent="0.25">
      <c r="C23" s="2"/>
      <c r="D23" s="2"/>
      <c r="E23" s="2"/>
      <c r="F23" s="2"/>
      <c r="G23" s="2"/>
      <c r="H23" s="2"/>
      <c r="I23" s="16"/>
      <c r="J23" s="16"/>
      <c r="K23" s="16"/>
      <c r="L23" s="16"/>
      <c r="M23" s="16"/>
      <c r="N23" s="16"/>
      <c r="O23" s="16"/>
      <c r="P23" s="16"/>
      <c r="Q23" s="21"/>
      <c r="R23" s="16"/>
      <c r="S23" s="16"/>
      <c r="T23" s="16"/>
      <c r="U23" s="16"/>
      <c r="V23" s="16"/>
      <c r="W23" s="20"/>
      <c r="X23" s="16"/>
      <c r="Y23" s="16"/>
      <c r="Z23" s="16"/>
      <c r="AA23" s="16"/>
      <c r="AB23" s="16"/>
      <c r="AC23" s="22"/>
      <c r="AD23" s="23"/>
      <c r="AE23" s="23"/>
      <c r="AF23" s="23"/>
      <c r="AG23" s="23"/>
      <c r="AH23" s="23"/>
      <c r="AI23" s="23"/>
      <c r="AJ23" s="23"/>
      <c r="AK23" s="21"/>
      <c r="AL23" s="21"/>
      <c r="AM23" s="21"/>
      <c r="AN23" s="21"/>
      <c r="AO23" s="21"/>
      <c r="AP23" s="2"/>
      <c r="AQ23" s="2"/>
      <c r="AR23" s="2"/>
      <c r="AS23" s="2"/>
      <c r="AT23" s="2"/>
    </row>
    <row r="24" spans="3:46" ht="15.75" x14ac:dyDescent="0.25">
      <c r="C24" s="2"/>
      <c r="D24" s="2"/>
      <c r="E24" s="2"/>
      <c r="F24" s="2"/>
      <c r="G24" s="2"/>
      <c r="H24" s="2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2"/>
      <c r="AQ24" s="2"/>
      <c r="AR24" s="2"/>
      <c r="AS24" s="2"/>
      <c r="AT24" s="2"/>
    </row>
    <row r="25" spans="3:46" ht="15.75" x14ac:dyDescent="0.25">
      <c r="C25" s="2"/>
      <c r="D25" s="2"/>
      <c r="E25" s="2"/>
      <c r="F25" s="2"/>
      <c r="G25" s="2"/>
      <c r="H25" s="2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2"/>
      <c r="AQ25" s="2"/>
      <c r="AR25" s="2"/>
      <c r="AS25" s="2"/>
      <c r="AT25" s="2"/>
    </row>
    <row r="26" spans="3:46" ht="15.75" x14ac:dyDescent="0.25">
      <c r="C26" s="2"/>
      <c r="D26" s="2"/>
      <c r="E26" s="2"/>
      <c r="F26" s="2"/>
      <c r="G26" s="2"/>
      <c r="H26" s="2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2"/>
      <c r="AQ26" s="2"/>
      <c r="AR26" s="2"/>
      <c r="AS26" s="2"/>
      <c r="AT26" s="2"/>
    </row>
    <row r="27" spans="3:46" ht="15.75" x14ac:dyDescent="0.25">
      <c r="C27" s="2"/>
      <c r="D27" s="2"/>
      <c r="E27" s="2"/>
      <c r="F27" s="2"/>
      <c r="G27" s="2"/>
      <c r="H27" s="2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16"/>
      <c r="AL27" s="16"/>
      <c r="AM27" s="16"/>
      <c r="AN27" s="16"/>
      <c r="AO27" s="16"/>
      <c r="AP27" s="2"/>
      <c r="AQ27" s="2"/>
      <c r="AR27" s="2"/>
      <c r="AS27" s="2"/>
      <c r="AT27" s="2"/>
    </row>
    <row r="28" spans="3:46" ht="15.75" x14ac:dyDescent="0.25">
      <c r="C28" s="2"/>
      <c r="D28" s="2"/>
      <c r="E28" s="2"/>
      <c r="F28" s="2"/>
      <c r="G28" s="2"/>
      <c r="H28" s="2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24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2"/>
      <c r="AQ28" s="2"/>
      <c r="AR28" s="2"/>
      <c r="AS28" s="2"/>
      <c r="AT28" s="2"/>
    </row>
    <row r="29" spans="3:46" ht="15.75" x14ac:dyDescent="0.25">
      <c r="W29" s="20"/>
    </row>
    <row r="30" spans="3:46" x14ac:dyDescent="0.25">
      <c r="C30" s="25"/>
      <c r="D30" s="25"/>
      <c r="E30" s="25"/>
      <c r="F30" s="25"/>
      <c r="G30" s="25"/>
      <c r="H30" s="25"/>
      <c r="I30" s="25"/>
      <c r="J30" s="25"/>
    </row>
    <row r="31" spans="3:46" x14ac:dyDescent="0.25">
      <c r="C31" s="25"/>
      <c r="D31" s="25"/>
      <c r="E31" s="25"/>
      <c r="F31" s="25"/>
      <c r="G31" s="25"/>
      <c r="H31" s="25"/>
      <c r="I31" s="25"/>
      <c r="J31" s="25"/>
    </row>
    <row r="32" spans="3:46" x14ac:dyDescent="0.25">
      <c r="C32" s="25"/>
      <c r="D32" s="25"/>
      <c r="E32" s="25"/>
      <c r="F32" s="25"/>
      <c r="G32" s="25"/>
      <c r="H32" s="25"/>
      <c r="I32" s="25"/>
      <c r="J32" s="25"/>
    </row>
  </sheetData>
  <mergeCells count="9">
    <mergeCell ref="I16:AH16"/>
    <mergeCell ref="I17:AH17"/>
    <mergeCell ref="I18:AH18"/>
    <mergeCell ref="I9:AG9"/>
    <mergeCell ref="I10:AE10"/>
    <mergeCell ref="I11:AG11"/>
    <mergeCell ref="I12:AG12"/>
    <mergeCell ref="I13:AG13"/>
    <mergeCell ref="I14:AG14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"/>
  <sheetViews>
    <sheetView view="pageBreakPreview" zoomScale="74" zoomScaleSheetLayoutView="74" workbookViewId="0">
      <selection activeCell="D21" sqref="D21"/>
    </sheetView>
  </sheetViews>
  <sheetFormatPr defaultRowHeight="15" x14ac:dyDescent="0.25"/>
  <cols>
    <col min="2" max="2" width="27.42578125" customWidth="1"/>
    <col min="3" max="3" width="21.28515625" customWidth="1"/>
    <col min="4" max="4" width="16.5703125" customWidth="1"/>
    <col min="5" max="5" width="26.28515625" customWidth="1"/>
    <col min="6" max="6" width="17.28515625" customWidth="1"/>
    <col min="7" max="7" width="16.5703125" customWidth="1"/>
    <col min="8" max="8" width="14.85546875" customWidth="1"/>
  </cols>
  <sheetData>
    <row r="1" spans="1:11" x14ac:dyDescent="0.25">
      <c r="A1" s="677" t="s">
        <v>216</v>
      </c>
      <c r="B1" s="677"/>
      <c r="C1" s="678"/>
      <c r="D1" s="678"/>
      <c r="E1" s="678"/>
      <c r="F1" s="678"/>
      <c r="G1" s="678"/>
      <c r="H1" s="678"/>
      <c r="I1" s="678"/>
      <c r="J1" s="678"/>
      <c r="K1" s="678"/>
    </row>
    <row r="2" spans="1:11" ht="15.75" thickBot="1" x14ac:dyDescent="0.3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x14ac:dyDescent="0.25">
      <c r="A3" s="679" t="s">
        <v>217</v>
      </c>
      <c r="B3" s="681" t="s">
        <v>218</v>
      </c>
      <c r="C3" s="683" t="s">
        <v>219</v>
      </c>
      <c r="D3" s="685" t="s">
        <v>161</v>
      </c>
      <c r="E3" s="685" t="s">
        <v>228</v>
      </c>
      <c r="F3" s="688" t="s">
        <v>45</v>
      </c>
      <c r="G3" s="690" t="s">
        <v>201</v>
      </c>
      <c r="H3" s="688" t="s">
        <v>220</v>
      </c>
      <c r="I3" s="685" t="s">
        <v>221</v>
      </c>
      <c r="J3" s="675" t="s">
        <v>184</v>
      </c>
      <c r="K3" s="25"/>
    </row>
    <row r="4" spans="1:11" ht="39.75" customHeight="1" thickBot="1" x14ac:dyDescent="0.3">
      <c r="A4" s="680"/>
      <c r="B4" s="682"/>
      <c r="C4" s="684"/>
      <c r="D4" s="686"/>
      <c r="E4" s="687"/>
      <c r="F4" s="689"/>
      <c r="G4" s="691"/>
      <c r="H4" s="692"/>
      <c r="I4" s="687"/>
      <c r="J4" s="676"/>
      <c r="K4" s="25"/>
    </row>
    <row r="5" spans="1:11" ht="15.75" thickBot="1" x14ac:dyDescent="0.3">
      <c r="A5" s="357">
        <v>1</v>
      </c>
      <c r="B5" s="358">
        <v>2</v>
      </c>
      <c r="C5" s="359">
        <v>3</v>
      </c>
      <c r="D5" s="360">
        <v>4</v>
      </c>
      <c r="E5" s="360">
        <v>5</v>
      </c>
      <c r="F5" s="361">
        <v>6</v>
      </c>
      <c r="G5" s="362">
        <v>7</v>
      </c>
      <c r="H5" s="359">
        <v>8</v>
      </c>
      <c r="I5" s="360">
        <v>9</v>
      </c>
      <c r="J5" s="363">
        <v>10</v>
      </c>
      <c r="K5" s="25"/>
    </row>
    <row r="6" spans="1:11" x14ac:dyDescent="0.25">
      <c r="A6" s="364" t="s">
        <v>124</v>
      </c>
      <c r="B6" s="365" t="s">
        <v>222</v>
      </c>
      <c r="C6" s="366"/>
      <c r="D6" s="366"/>
      <c r="E6" s="366"/>
      <c r="F6" s="366" t="s">
        <v>247</v>
      </c>
      <c r="G6" s="367"/>
      <c r="H6" s="366"/>
      <c r="I6" s="366">
        <v>11</v>
      </c>
      <c r="J6" s="368">
        <v>52</v>
      </c>
      <c r="K6" s="25"/>
    </row>
    <row r="7" spans="1:11" x14ac:dyDescent="0.25">
      <c r="A7" s="369" t="s">
        <v>125</v>
      </c>
      <c r="B7" s="370"/>
      <c r="C7" s="371" t="s">
        <v>229</v>
      </c>
      <c r="D7" s="371" t="s">
        <v>227</v>
      </c>
      <c r="E7" s="371" t="s">
        <v>224</v>
      </c>
      <c r="F7" s="371" t="s">
        <v>223</v>
      </c>
      <c r="G7" s="371"/>
      <c r="H7" s="371"/>
      <c r="I7" s="371">
        <v>11</v>
      </c>
      <c r="J7" s="372">
        <v>52</v>
      </c>
      <c r="K7" s="25"/>
    </row>
    <row r="8" spans="1:11" x14ac:dyDescent="0.25">
      <c r="A8" s="369" t="s">
        <v>194</v>
      </c>
      <c r="B8" s="370"/>
      <c r="C8" s="388" t="s">
        <v>232</v>
      </c>
      <c r="D8" s="371" t="s">
        <v>225</v>
      </c>
      <c r="E8" s="371" t="s">
        <v>234</v>
      </c>
      <c r="F8" s="371" t="s">
        <v>230</v>
      </c>
      <c r="G8" s="371"/>
      <c r="H8" s="371"/>
      <c r="I8" s="371">
        <v>10</v>
      </c>
      <c r="J8" s="372">
        <v>52</v>
      </c>
      <c r="K8" s="25"/>
    </row>
    <row r="9" spans="1:11" ht="15.75" thickBot="1" x14ac:dyDescent="0.3">
      <c r="A9" s="373" t="s">
        <v>127</v>
      </c>
      <c r="B9" s="374"/>
      <c r="C9" s="389" t="s">
        <v>237</v>
      </c>
      <c r="D9" s="375" t="s">
        <v>223</v>
      </c>
      <c r="E9" s="375" t="s">
        <v>227</v>
      </c>
      <c r="F9" s="375" t="s">
        <v>231</v>
      </c>
      <c r="G9" s="375" t="s">
        <v>227</v>
      </c>
      <c r="H9" s="375" t="s">
        <v>226</v>
      </c>
      <c r="I9" s="375">
        <v>2</v>
      </c>
      <c r="J9" s="376">
        <v>43</v>
      </c>
      <c r="K9" s="25"/>
    </row>
    <row r="10" spans="1:11" ht="15.75" thickBot="1" x14ac:dyDescent="0.3">
      <c r="A10" s="377" t="s">
        <v>184</v>
      </c>
      <c r="B10" s="378" t="s">
        <v>222</v>
      </c>
      <c r="C10" s="379" t="s">
        <v>238</v>
      </c>
      <c r="D10" s="379" t="s">
        <v>233</v>
      </c>
      <c r="E10" s="379" t="s">
        <v>235</v>
      </c>
      <c r="F10" s="379" t="s">
        <v>248</v>
      </c>
      <c r="G10" s="379" t="s">
        <v>227</v>
      </c>
      <c r="H10" s="379" t="s">
        <v>226</v>
      </c>
      <c r="I10" s="379">
        <v>34</v>
      </c>
      <c r="J10" s="380">
        <v>199</v>
      </c>
      <c r="K10" s="25"/>
    </row>
  </sheetData>
  <mergeCells count="11">
    <mergeCell ref="J3:J4"/>
    <mergeCell ref="A1:K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ageMargins left="0.7" right="0.7" top="0.75" bottom="0.75" header="0.3" footer="0.3"/>
  <pageSetup paperSize="9" scale="7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9"/>
  <sheetViews>
    <sheetView view="pageBreakPreview" topLeftCell="A47" zoomScaleNormal="110" zoomScaleSheetLayoutView="100" workbookViewId="0">
      <selection activeCell="H91" sqref="H91"/>
    </sheetView>
  </sheetViews>
  <sheetFormatPr defaultColWidth="9.140625" defaultRowHeight="11.25" x14ac:dyDescent="0.2"/>
  <cols>
    <col min="1" max="1" width="9.28515625" style="428" bestFit="1" customWidth="1"/>
    <col min="2" max="2" width="30.140625" style="428" customWidth="1"/>
    <col min="3" max="3" width="4.28515625" style="428" customWidth="1"/>
    <col min="4" max="4" width="5.85546875" style="428" customWidth="1"/>
    <col min="5" max="5" width="4.28515625" style="428" customWidth="1"/>
    <col min="6" max="6" width="4.5703125" style="428" customWidth="1"/>
    <col min="7" max="7" width="6.42578125" style="428" customWidth="1"/>
    <col min="8" max="8" width="6.85546875" style="428" customWidth="1"/>
    <col min="9" max="9" width="5.7109375" style="428" customWidth="1"/>
    <col min="10" max="10" width="5.140625" style="428" bestFit="1" customWidth="1"/>
    <col min="11" max="11" width="6.85546875" style="428" customWidth="1"/>
    <col min="12" max="12" width="7.5703125" style="428" customWidth="1"/>
    <col min="13" max="14" width="6.28515625" style="428" customWidth="1"/>
    <col min="15" max="15" width="5.7109375" style="428" customWidth="1"/>
    <col min="16" max="16" width="6.7109375" style="428" customWidth="1"/>
    <col min="17" max="17" width="7" style="428" customWidth="1"/>
    <col min="18" max="18" width="6.140625" style="428" customWidth="1"/>
    <col min="19" max="19" width="6.28515625" style="428" customWidth="1"/>
    <col min="20" max="20" width="7.7109375" style="428" customWidth="1"/>
    <col min="21" max="16384" width="9.140625" style="428"/>
  </cols>
  <sheetData>
    <row r="1" spans="1:20" ht="12" thickBot="1" x14ac:dyDescent="0.25">
      <c r="A1" s="786" t="s">
        <v>258</v>
      </c>
      <c r="B1" s="786"/>
      <c r="C1" s="786"/>
      <c r="D1" s="786"/>
      <c r="E1" s="786"/>
      <c r="F1" s="786"/>
      <c r="G1" s="786"/>
      <c r="H1" s="786"/>
      <c r="I1" s="786"/>
      <c r="J1" s="786"/>
      <c r="K1" s="786"/>
      <c r="L1" s="786"/>
      <c r="M1" s="786"/>
      <c r="N1" s="786"/>
      <c r="O1" s="786"/>
      <c r="P1" s="786"/>
      <c r="Q1" s="786"/>
      <c r="R1" s="786"/>
      <c r="S1" s="786"/>
      <c r="T1" s="786"/>
    </row>
    <row r="2" spans="1:20" ht="15.75" customHeight="1" thickBot="1" x14ac:dyDescent="0.25">
      <c r="A2" s="806" t="s">
        <v>116</v>
      </c>
      <c r="B2" s="792" t="s">
        <v>117</v>
      </c>
      <c r="C2" s="794" t="s">
        <v>118</v>
      </c>
      <c r="D2" s="744"/>
      <c r="E2" s="744"/>
      <c r="F2" s="795"/>
      <c r="G2" s="798" t="s">
        <v>119</v>
      </c>
      <c r="H2" s="776"/>
      <c r="I2" s="776"/>
      <c r="J2" s="776"/>
      <c r="K2" s="776"/>
      <c r="L2" s="777"/>
      <c r="M2" s="778" t="s">
        <v>120</v>
      </c>
      <c r="N2" s="779"/>
      <c r="O2" s="779"/>
      <c r="P2" s="779"/>
      <c r="Q2" s="779"/>
      <c r="R2" s="779"/>
      <c r="S2" s="779"/>
      <c r="T2" s="780"/>
    </row>
    <row r="3" spans="1:20" ht="14.25" customHeight="1" thickBot="1" x14ac:dyDescent="0.25">
      <c r="A3" s="807"/>
      <c r="B3" s="793"/>
      <c r="C3" s="796"/>
      <c r="D3" s="747"/>
      <c r="E3" s="747"/>
      <c r="F3" s="797"/>
      <c r="G3" s="789" t="s">
        <v>121</v>
      </c>
      <c r="H3" s="752" t="s">
        <v>122</v>
      </c>
      <c r="I3" s="755" t="s">
        <v>123</v>
      </c>
      <c r="J3" s="755"/>
      <c r="K3" s="755"/>
      <c r="L3" s="756"/>
      <c r="M3" s="757" t="s">
        <v>124</v>
      </c>
      <c r="N3" s="758"/>
      <c r="O3" s="758" t="s">
        <v>125</v>
      </c>
      <c r="P3" s="758"/>
      <c r="Q3" s="758" t="s">
        <v>126</v>
      </c>
      <c r="R3" s="758"/>
      <c r="S3" s="758" t="s">
        <v>127</v>
      </c>
      <c r="T3" s="784"/>
    </row>
    <row r="4" spans="1:20" ht="21" customHeight="1" x14ac:dyDescent="0.2">
      <c r="A4" s="807"/>
      <c r="B4" s="793"/>
      <c r="C4" s="796"/>
      <c r="D4" s="747"/>
      <c r="E4" s="747"/>
      <c r="F4" s="797"/>
      <c r="G4" s="790"/>
      <c r="H4" s="753"/>
      <c r="I4" s="752" t="s">
        <v>128</v>
      </c>
      <c r="J4" s="755" t="s">
        <v>129</v>
      </c>
      <c r="K4" s="755"/>
      <c r="L4" s="756"/>
      <c r="M4" s="731" t="s">
        <v>261</v>
      </c>
      <c r="N4" s="733" t="s">
        <v>262</v>
      </c>
      <c r="O4" s="731" t="s">
        <v>263</v>
      </c>
      <c r="P4" s="733" t="s">
        <v>264</v>
      </c>
      <c r="Q4" s="731" t="s">
        <v>265</v>
      </c>
      <c r="R4" s="733" t="s">
        <v>266</v>
      </c>
      <c r="S4" s="801" t="s">
        <v>267</v>
      </c>
      <c r="T4" s="774" t="s">
        <v>268</v>
      </c>
    </row>
    <row r="5" spans="1:20" ht="69.75" customHeight="1" thickBot="1" x14ac:dyDescent="0.25">
      <c r="A5" s="808"/>
      <c r="B5" s="793"/>
      <c r="C5" s="283" t="s">
        <v>130</v>
      </c>
      <c r="D5" s="283" t="s">
        <v>131</v>
      </c>
      <c r="E5" s="283" t="s">
        <v>132</v>
      </c>
      <c r="F5" s="283" t="s">
        <v>133</v>
      </c>
      <c r="G5" s="791"/>
      <c r="H5" s="754"/>
      <c r="I5" s="754"/>
      <c r="J5" s="284" t="s">
        <v>134</v>
      </c>
      <c r="K5" s="390" t="s">
        <v>135</v>
      </c>
      <c r="L5" s="285" t="s">
        <v>136</v>
      </c>
      <c r="M5" s="732"/>
      <c r="N5" s="734"/>
      <c r="O5" s="732"/>
      <c r="P5" s="734"/>
      <c r="Q5" s="732"/>
      <c r="R5" s="734"/>
      <c r="S5" s="802"/>
      <c r="T5" s="775"/>
    </row>
    <row r="6" spans="1:20" ht="12" thickBot="1" x14ac:dyDescent="0.25">
      <c r="A6" s="286">
        <v>1</v>
      </c>
      <c r="B6" s="399">
        <v>2</v>
      </c>
      <c r="C6" s="397">
        <v>3</v>
      </c>
      <c r="D6" s="293">
        <v>4</v>
      </c>
      <c r="E6" s="398">
        <v>5</v>
      </c>
      <c r="F6" s="294">
        <v>6</v>
      </c>
      <c r="G6" s="397">
        <v>7</v>
      </c>
      <c r="H6" s="398">
        <v>8</v>
      </c>
      <c r="I6" s="289">
        <v>9</v>
      </c>
      <c r="J6" s="287">
        <v>10</v>
      </c>
      <c r="K6" s="287">
        <v>11</v>
      </c>
      <c r="L6" s="290">
        <v>12</v>
      </c>
      <c r="M6" s="291">
        <v>13</v>
      </c>
      <c r="N6" s="288">
        <v>14</v>
      </c>
      <c r="O6" s="292">
        <v>15</v>
      </c>
      <c r="P6" s="289">
        <v>16</v>
      </c>
      <c r="Q6" s="291">
        <v>17</v>
      </c>
      <c r="R6" s="288">
        <v>18</v>
      </c>
      <c r="S6" s="293">
        <v>19</v>
      </c>
      <c r="T6" s="294">
        <v>20</v>
      </c>
    </row>
    <row r="7" spans="1:20" ht="12" thickBot="1" x14ac:dyDescent="0.25">
      <c r="A7" s="429" t="s">
        <v>137</v>
      </c>
      <c r="B7" s="430" t="s">
        <v>218</v>
      </c>
      <c r="C7" s="413"/>
      <c r="D7" s="414"/>
      <c r="E7" s="413"/>
      <c r="F7" s="415"/>
      <c r="G7" s="413">
        <f>SUM(G8,G22)</f>
        <v>2106</v>
      </c>
      <c r="H7" s="413">
        <f t="shared" ref="H7:T7" si="0">SUM(H9:H22)</f>
        <v>702</v>
      </c>
      <c r="I7" s="413">
        <f t="shared" si="0"/>
        <v>1404</v>
      </c>
      <c r="J7" s="414">
        <f t="shared" si="0"/>
        <v>1038</v>
      </c>
      <c r="K7" s="413">
        <f t="shared" si="0"/>
        <v>366</v>
      </c>
      <c r="L7" s="414">
        <f t="shared" si="0"/>
        <v>0</v>
      </c>
      <c r="M7" s="413">
        <f t="shared" si="0"/>
        <v>576</v>
      </c>
      <c r="N7" s="413">
        <f>SUM(N9:N22)</f>
        <v>828</v>
      </c>
      <c r="O7" s="413">
        <f t="shared" si="0"/>
        <v>0</v>
      </c>
      <c r="P7" s="413">
        <f t="shared" si="0"/>
        <v>0</v>
      </c>
      <c r="Q7" s="413">
        <f t="shared" si="0"/>
        <v>0</v>
      </c>
      <c r="R7" s="413">
        <f t="shared" si="0"/>
        <v>0</v>
      </c>
      <c r="S7" s="413">
        <f t="shared" si="0"/>
        <v>0</v>
      </c>
      <c r="T7" s="413">
        <f t="shared" si="0"/>
        <v>0</v>
      </c>
    </row>
    <row r="8" spans="1:20" ht="21.75" thickBot="1" x14ac:dyDescent="0.25">
      <c r="A8" s="431" t="s">
        <v>245</v>
      </c>
      <c r="B8" s="432" t="s">
        <v>246</v>
      </c>
      <c r="C8" s="408"/>
      <c r="D8" s="408"/>
      <c r="E8" s="408"/>
      <c r="F8" s="409"/>
      <c r="G8" s="410">
        <f>SUM(G9:G21)</f>
        <v>2048</v>
      </c>
      <c r="H8" s="411">
        <f t="shared" ref="H8:N8" si="1">SUM(H9:H20)</f>
        <v>665</v>
      </c>
      <c r="I8" s="411">
        <f t="shared" si="1"/>
        <v>1329</v>
      </c>
      <c r="J8" s="411">
        <f t="shared" si="1"/>
        <v>983</v>
      </c>
      <c r="K8" s="411">
        <f t="shared" si="1"/>
        <v>346</v>
      </c>
      <c r="L8" s="411">
        <f t="shared" si="1"/>
        <v>0</v>
      </c>
      <c r="M8" s="411">
        <f>SUM(M9:M20)</f>
        <v>537</v>
      </c>
      <c r="N8" s="411">
        <f t="shared" si="1"/>
        <v>792</v>
      </c>
      <c r="O8" s="406">
        <v>0</v>
      </c>
      <c r="P8" s="407">
        <v>0</v>
      </c>
      <c r="Q8" s="406">
        <v>0</v>
      </c>
      <c r="R8" s="412">
        <v>0</v>
      </c>
      <c r="S8" s="406">
        <v>0</v>
      </c>
      <c r="T8" s="412">
        <v>0</v>
      </c>
    </row>
    <row r="9" spans="1:20" ht="14.25" customHeight="1" x14ac:dyDescent="0.2">
      <c r="A9" s="320" t="s">
        <v>240</v>
      </c>
      <c r="B9" s="295" t="s">
        <v>243</v>
      </c>
      <c r="C9" s="433"/>
      <c r="D9" s="433"/>
      <c r="E9" s="433" t="s">
        <v>138</v>
      </c>
      <c r="F9" s="434"/>
      <c r="G9" s="301">
        <f t="shared" ref="G9:G18" si="2">SUM(H9:I9)</f>
        <v>117</v>
      </c>
      <c r="H9" s="435">
        <v>39</v>
      </c>
      <c r="I9" s="435">
        <v>78</v>
      </c>
      <c r="J9" s="435">
        <v>78</v>
      </c>
      <c r="K9" s="435"/>
      <c r="L9" s="436"/>
      <c r="M9" s="298">
        <v>32</v>
      </c>
      <c r="N9" s="299">
        <v>46</v>
      </c>
      <c r="O9" s="296"/>
      <c r="P9" s="297"/>
      <c r="Q9" s="298"/>
      <c r="R9" s="299"/>
      <c r="S9" s="296"/>
      <c r="T9" s="299"/>
    </row>
    <row r="10" spans="1:20" ht="12.75" customHeight="1" x14ac:dyDescent="0.2">
      <c r="A10" s="320" t="s">
        <v>241</v>
      </c>
      <c r="B10" s="295" t="s">
        <v>244</v>
      </c>
      <c r="C10" s="433"/>
      <c r="D10" s="433" t="s">
        <v>138</v>
      </c>
      <c r="E10" s="433"/>
      <c r="F10" s="434"/>
      <c r="G10" s="301">
        <f>SUM(H10:I10)</f>
        <v>176</v>
      </c>
      <c r="H10" s="437">
        <v>59</v>
      </c>
      <c r="I10" s="437">
        <v>117</v>
      </c>
      <c r="J10" s="437">
        <v>117</v>
      </c>
      <c r="K10" s="437"/>
      <c r="L10" s="299"/>
      <c r="M10" s="298">
        <v>48</v>
      </c>
      <c r="N10" s="299">
        <v>69</v>
      </c>
      <c r="O10" s="296"/>
      <c r="P10" s="297"/>
      <c r="Q10" s="298"/>
      <c r="R10" s="299"/>
      <c r="S10" s="296"/>
      <c r="T10" s="299"/>
    </row>
    <row r="11" spans="1:20" x14ac:dyDescent="0.2">
      <c r="A11" s="438" t="s">
        <v>20</v>
      </c>
      <c r="B11" s="300" t="s">
        <v>21</v>
      </c>
      <c r="C11" s="439"/>
      <c r="D11" s="439" t="s">
        <v>138</v>
      </c>
      <c r="E11" s="439"/>
      <c r="F11" s="440"/>
      <c r="G11" s="301">
        <f>SUM(H11:I11)</f>
        <v>176</v>
      </c>
      <c r="H11" s="419">
        <v>59</v>
      </c>
      <c r="I11" s="419">
        <f t="shared" ref="I11:I23" si="3">M11+N11</f>
        <v>117</v>
      </c>
      <c r="J11" s="419"/>
      <c r="K11" s="419">
        <v>117</v>
      </c>
      <c r="L11" s="441"/>
      <c r="M11" s="442">
        <v>48</v>
      </c>
      <c r="N11" s="441">
        <v>69</v>
      </c>
      <c r="O11" s="302"/>
      <c r="P11" s="303"/>
      <c r="Q11" s="442"/>
      <c r="R11" s="441"/>
      <c r="S11" s="302"/>
      <c r="T11" s="441"/>
    </row>
    <row r="12" spans="1:20" ht="23.25" thickBot="1" x14ac:dyDescent="0.25">
      <c r="A12" s="438" t="s">
        <v>22</v>
      </c>
      <c r="B12" s="312" t="s">
        <v>282</v>
      </c>
      <c r="C12" s="439"/>
      <c r="D12" s="439"/>
      <c r="E12" s="439" t="s">
        <v>242</v>
      </c>
      <c r="F12" s="440"/>
      <c r="G12" s="301">
        <f>SUM(H12:I12)</f>
        <v>351</v>
      </c>
      <c r="H12" s="443">
        <v>117</v>
      </c>
      <c r="I12" s="419">
        <f t="shared" si="3"/>
        <v>234</v>
      </c>
      <c r="J12" s="419">
        <v>234</v>
      </c>
      <c r="K12" s="419"/>
      <c r="L12" s="441"/>
      <c r="M12" s="442">
        <v>96</v>
      </c>
      <c r="N12" s="441">
        <v>138</v>
      </c>
      <c r="O12" s="302"/>
      <c r="P12" s="303"/>
      <c r="Q12" s="442"/>
      <c r="R12" s="441"/>
      <c r="S12" s="302"/>
      <c r="T12" s="441"/>
    </row>
    <row r="13" spans="1:20" x14ac:dyDescent="0.2">
      <c r="A13" s="438" t="s">
        <v>24</v>
      </c>
      <c r="B13" s="300" t="s">
        <v>25</v>
      </c>
      <c r="C13" s="439"/>
      <c r="D13" s="439" t="s">
        <v>138</v>
      </c>
      <c r="E13" s="439"/>
      <c r="F13" s="440"/>
      <c r="G13" s="301">
        <f t="shared" si="2"/>
        <v>176</v>
      </c>
      <c r="H13" s="419">
        <v>59</v>
      </c>
      <c r="I13" s="419">
        <f t="shared" si="3"/>
        <v>117</v>
      </c>
      <c r="J13" s="419">
        <v>117</v>
      </c>
      <c r="K13" s="419"/>
      <c r="L13" s="441"/>
      <c r="M13" s="442">
        <v>48</v>
      </c>
      <c r="N13" s="441">
        <v>69</v>
      </c>
      <c r="O13" s="302"/>
      <c r="P13" s="303"/>
      <c r="Q13" s="442"/>
      <c r="R13" s="441"/>
      <c r="S13" s="302"/>
      <c r="T13" s="441"/>
    </row>
    <row r="14" spans="1:20" x14ac:dyDescent="0.2">
      <c r="A14" s="444" t="s">
        <v>26</v>
      </c>
      <c r="B14" s="304" t="s">
        <v>27</v>
      </c>
      <c r="C14" s="439"/>
      <c r="D14" s="439" t="s">
        <v>138</v>
      </c>
      <c r="E14" s="439"/>
      <c r="F14" s="440"/>
      <c r="G14" s="301">
        <f t="shared" si="2"/>
        <v>176</v>
      </c>
      <c r="H14" s="419">
        <v>59</v>
      </c>
      <c r="I14" s="419">
        <f t="shared" si="3"/>
        <v>117</v>
      </c>
      <c r="J14" s="419">
        <v>8</v>
      </c>
      <c r="K14" s="419">
        <v>109</v>
      </c>
      <c r="L14" s="441"/>
      <c r="M14" s="442">
        <v>48</v>
      </c>
      <c r="N14" s="441">
        <v>69</v>
      </c>
      <c r="O14" s="302"/>
      <c r="P14" s="303"/>
      <c r="Q14" s="442"/>
      <c r="R14" s="441"/>
      <c r="S14" s="302"/>
      <c r="T14" s="441"/>
    </row>
    <row r="15" spans="1:20" x14ac:dyDescent="0.2">
      <c r="A15" s="438" t="s">
        <v>28</v>
      </c>
      <c r="B15" s="305" t="s">
        <v>276</v>
      </c>
      <c r="C15" s="439"/>
      <c r="D15" s="439" t="s">
        <v>138</v>
      </c>
      <c r="E15" s="439"/>
      <c r="F15" s="440"/>
      <c r="G15" s="301">
        <f t="shared" si="2"/>
        <v>105</v>
      </c>
      <c r="H15" s="419">
        <v>35</v>
      </c>
      <c r="I15" s="419">
        <f t="shared" si="3"/>
        <v>70</v>
      </c>
      <c r="J15" s="419">
        <v>70</v>
      </c>
      <c r="K15" s="443"/>
      <c r="L15" s="441"/>
      <c r="M15" s="442">
        <v>32</v>
      </c>
      <c r="N15" s="441">
        <v>38</v>
      </c>
      <c r="O15" s="302"/>
      <c r="P15" s="303"/>
      <c r="Q15" s="442"/>
      <c r="R15" s="441"/>
      <c r="S15" s="302"/>
      <c r="T15" s="441"/>
    </row>
    <row r="16" spans="1:20" x14ac:dyDescent="0.2">
      <c r="A16" s="438" t="s">
        <v>29</v>
      </c>
      <c r="B16" s="305" t="s">
        <v>30</v>
      </c>
      <c r="C16" s="439"/>
      <c r="D16" s="439"/>
      <c r="E16" s="439" t="s">
        <v>242</v>
      </c>
      <c r="F16" s="440"/>
      <c r="G16" s="301">
        <f t="shared" si="2"/>
        <v>150</v>
      </c>
      <c r="H16" s="419">
        <v>50</v>
      </c>
      <c r="I16" s="419">
        <f t="shared" si="3"/>
        <v>100</v>
      </c>
      <c r="J16" s="419">
        <v>20</v>
      </c>
      <c r="K16" s="419">
        <v>80</v>
      </c>
      <c r="L16" s="441"/>
      <c r="M16" s="442">
        <v>32</v>
      </c>
      <c r="N16" s="441">
        <v>68</v>
      </c>
      <c r="O16" s="302"/>
      <c r="P16" s="303"/>
      <c r="Q16" s="442"/>
      <c r="R16" s="441"/>
      <c r="S16" s="302"/>
      <c r="T16" s="441"/>
    </row>
    <row r="17" spans="1:20" x14ac:dyDescent="0.2">
      <c r="A17" s="438" t="s">
        <v>31</v>
      </c>
      <c r="B17" s="305" t="s">
        <v>32</v>
      </c>
      <c r="C17" s="439"/>
      <c r="D17" s="439" t="s">
        <v>138</v>
      </c>
      <c r="E17" s="439"/>
      <c r="F17" s="440"/>
      <c r="G17" s="301">
        <f t="shared" si="2"/>
        <v>117</v>
      </c>
      <c r="H17" s="419">
        <v>39</v>
      </c>
      <c r="I17" s="419">
        <f t="shared" si="3"/>
        <v>78</v>
      </c>
      <c r="J17" s="419">
        <v>78</v>
      </c>
      <c r="K17" s="419"/>
      <c r="L17" s="441"/>
      <c r="M17" s="442">
        <v>32</v>
      </c>
      <c r="N17" s="441">
        <v>46</v>
      </c>
      <c r="O17" s="302"/>
      <c r="P17" s="303"/>
      <c r="Q17" s="442"/>
      <c r="R17" s="441"/>
      <c r="S17" s="302"/>
      <c r="T17" s="441"/>
    </row>
    <row r="18" spans="1:20" x14ac:dyDescent="0.2">
      <c r="A18" s="438" t="s">
        <v>33</v>
      </c>
      <c r="B18" s="305" t="s">
        <v>34</v>
      </c>
      <c r="C18" s="439"/>
      <c r="D18" s="439" t="s">
        <v>138</v>
      </c>
      <c r="E18" s="439"/>
      <c r="F18" s="440"/>
      <c r="G18" s="301">
        <f t="shared" si="2"/>
        <v>186</v>
      </c>
      <c r="H18" s="419">
        <v>62</v>
      </c>
      <c r="I18" s="419">
        <f t="shared" si="3"/>
        <v>124</v>
      </c>
      <c r="J18" s="419">
        <v>124</v>
      </c>
      <c r="K18" s="419"/>
      <c r="L18" s="441"/>
      <c r="M18" s="442">
        <v>48</v>
      </c>
      <c r="N18" s="441">
        <v>76</v>
      </c>
      <c r="O18" s="302"/>
      <c r="P18" s="303"/>
      <c r="Q18" s="442"/>
      <c r="R18" s="441"/>
      <c r="S18" s="302"/>
      <c r="T18" s="441"/>
    </row>
    <row r="19" spans="1:20" x14ac:dyDescent="0.2">
      <c r="A19" s="438" t="s">
        <v>35</v>
      </c>
      <c r="B19" s="306" t="s">
        <v>36</v>
      </c>
      <c r="C19" s="439"/>
      <c r="D19" s="439" t="s">
        <v>138</v>
      </c>
      <c r="E19" s="439"/>
      <c r="F19" s="440"/>
      <c r="G19" s="301">
        <f>SUM(H19:I19)</f>
        <v>117</v>
      </c>
      <c r="H19" s="445">
        <v>39</v>
      </c>
      <c r="I19" s="445">
        <f t="shared" si="3"/>
        <v>78</v>
      </c>
      <c r="J19" s="445">
        <v>78</v>
      </c>
      <c r="K19" s="445"/>
      <c r="L19" s="446"/>
      <c r="M19" s="447">
        <v>32</v>
      </c>
      <c r="N19" s="446">
        <v>46</v>
      </c>
      <c r="O19" s="302"/>
      <c r="P19" s="303"/>
      <c r="Q19" s="442"/>
      <c r="R19" s="441"/>
      <c r="S19" s="302"/>
      <c r="T19" s="441"/>
    </row>
    <row r="20" spans="1:20" x14ac:dyDescent="0.2">
      <c r="A20" s="438" t="s">
        <v>37</v>
      </c>
      <c r="B20" s="307" t="s">
        <v>38</v>
      </c>
      <c r="C20" s="448"/>
      <c r="D20" s="448" t="s">
        <v>138</v>
      </c>
      <c r="E20" s="448"/>
      <c r="F20" s="449"/>
      <c r="G20" s="308">
        <f>SUM(H20:I20)</f>
        <v>147</v>
      </c>
      <c r="H20" s="445">
        <v>48</v>
      </c>
      <c r="I20" s="445">
        <v>99</v>
      </c>
      <c r="J20" s="445">
        <v>59</v>
      </c>
      <c r="K20" s="445">
        <v>40</v>
      </c>
      <c r="L20" s="446"/>
      <c r="M20" s="442">
        <v>41</v>
      </c>
      <c r="N20" s="446">
        <v>58</v>
      </c>
      <c r="O20" s="309"/>
      <c r="P20" s="310"/>
      <c r="Q20" s="447"/>
      <c r="R20" s="446"/>
      <c r="S20" s="309"/>
      <c r="T20" s="446"/>
    </row>
    <row r="21" spans="1:20" ht="12" thickBot="1" x14ac:dyDescent="0.25">
      <c r="A21" s="311" t="s">
        <v>275</v>
      </c>
      <c r="B21" s="614" t="s">
        <v>274</v>
      </c>
      <c r="C21" s="496"/>
      <c r="D21" s="448" t="s">
        <v>138</v>
      </c>
      <c r="E21" s="448"/>
      <c r="F21" s="496"/>
      <c r="G21" s="308">
        <f>SUM(H21:I21)</f>
        <v>54</v>
      </c>
      <c r="H21" s="445">
        <v>18</v>
      </c>
      <c r="I21" s="445">
        <v>36</v>
      </c>
      <c r="J21" s="445">
        <v>36</v>
      </c>
      <c r="K21" s="445"/>
      <c r="L21" s="310"/>
      <c r="M21" s="450"/>
      <c r="N21" s="613">
        <v>36</v>
      </c>
      <c r="O21" s="309"/>
      <c r="P21" s="310"/>
      <c r="Q21" s="447"/>
      <c r="R21" s="310"/>
      <c r="S21" s="447"/>
      <c r="T21" s="445"/>
    </row>
    <row r="22" spans="1:20" ht="12" thickBot="1" x14ac:dyDescent="0.25">
      <c r="A22" s="799" t="s">
        <v>239</v>
      </c>
      <c r="B22" s="800"/>
      <c r="C22" s="639"/>
      <c r="D22" s="640"/>
      <c r="E22" s="639"/>
      <c r="F22" s="639"/>
      <c r="G22" s="637">
        <f>G23</f>
        <v>58</v>
      </c>
      <c r="H22" s="636">
        <f>H23</f>
        <v>19</v>
      </c>
      <c r="I22" s="636">
        <f>I23</f>
        <v>39</v>
      </c>
      <c r="J22" s="636">
        <f>J23</f>
        <v>19</v>
      </c>
      <c r="K22" s="636">
        <f>K23</f>
        <v>20</v>
      </c>
      <c r="L22" s="638">
        <f t="shared" ref="L22:T22" si="4">SUM(L23:L24)</f>
        <v>0</v>
      </c>
      <c r="M22" s="417">
        <f>M23</f>
        <v>39</v>
      </c>
      <c r="N22" s="418">
        <f>N23</f>
        <v>0</v>
      </c>
      <c r="O22" s="637">
        <f t="shared" si="4"/>
        <v>0</v>
      </c>
      <c r="P22" s="638">
        <f t="shared" si="4"/>
        <v>0</v>
      </c>
      <c r="Q22" s="637">
        <f t="shared" si="4"/>
        <v>0</v>
      </c>
      <c r="R22" s="638">
        <f t="shared" si="4"/>
        <v>0</v>
      </c>
      <c r="S22" s="637">
        <f t="shared" si="4"/>
        <v>0</v>
      </c>
      <c r="T22" s="638">
        <f t="shared" si="4"/>
        <v>0</v>
      </c>
    </row>
    <row r="23" spans="1:20" x14ac:dyDescent="0.2">
      <c r="A23" s="438" t="s">
        <v>39</v>
      </c>
      <c r="B23" s="311" t="s">
        <v>40</v>
      </c>
      <c r="C23" s="439" t="s">
        <v>286</v>
      </c>
      <c r="D23" s="451"/>
      <c r="E23" s="451"/>
      <c r="F23" s="439"/>
      <c r="G23" s="634">
        <f t="shared" ref="G23" si="5">H23+I23</f>
        <v>58</v>
      </c>
      <c r="H23" s="419">
        <v>19</v>
      </c>
      <c r="I23" s="419">
        <f t="shared" si="3"/>
        <v>39</v>
      </c>
      <c r="J23" s="419">
        <v>19</v>
      </c>
      <c r="K23" s="419">
        <v>20</v>
      </c>
      <c r="L23" s="441"/>
      <c r="M23" s="442">
        <v>39</v>
      </c>
      <c r="N23" s="441"/>
      <c r="O23" s="302"/>
      <c r="P23" s="303"/>
      <c r="Q23" s="442"/>
      <c r="R23" s="441"/>
      <c r="S23" s="302"/>
      <c r="T23" s="441"/>
    </row>
    <row r="24" spans="1:20" ht="25.5" customHeight="1" thickBot="1" x14ac:dyDescent="0.25">
      <c r="A24" s="438" t="s">
        <v>41</v>
      </c>
      <c r="B24" s="312" t="s">
        <v>42</v>
      </c>
      <c r="C24" s="452" t="s">
        <v>138</v>
      </c>
      <c r="D24" s="453"/>
      <c r="E24" s="453"/>
      <c r="F24" s="452"/>
      <c r="G24" s="313">
        <f>SUM(H24:I24)</f>
        <v>58</v>
      </c>
      <c r="H24" s="454">
        <v>19</v>
      </c>
      <c r="I24" s="454">
        <v>39</v>
      </c>
      <c r="J24" s="454">
        <v>19</v>
      </c>
      <c r="K24" s="454">
        <v>20</v>
      </c>
      <c r="L24" s="455"/>
      <c r="M24" s="450">
        <v>39</v>
      </c>
      <c r="N24" s="455"/>
      <c r="O24" s="314"/>
      <c r="P24" s="315"/>
      <c r="Q24" s="450"/>
      <c r="R24" s="455"/>
      <c r="S24" s="314"/>
      <c r="T24" s="455"/>
    </row>
    <row r="25" spans="1:20" ht="24.75" customHeight="1" thickBot="1" x14ac:dyDescent="0.25">
      <c r="A25" s="456" t="s">
        <v>139</v>
      </c>
      <c r="B25" s="316" t="s">
        <v>140</v>
      </c>
      <c r="C25" s="457"/>
      <c r="D25" s="458"/>
      <c r="E25" s="458"/>
      <c r="F25" s="458"/>
      <c r="G25" s="459">
        <f>SUM(G26:G29)</f>
        <v>642</v>
      </c>
      <c r="H25" s="459">
        <f t="shared" ref="H25:T25" si="6">SUM(H26:H29)</f>
        <v>214</v>
      </c>
      <c r="I25" s="459">
        <f t="shared" si="6"/>
        <v>428</v>
      </c>
      <c r="J25" s="459">
        <f t="shared" si="6"/>
        <v>96</v>
      </c>
      <c r="K25" s="459">
        <f t="shared" si="6"/>
        <v>332</v>
      </c>
      <c r="L25" s="459">
        <f t="shared" si="6"/>
        <v>0</v>
      </c>
      <c r="M25" s="635">
        <f t="shared" si="6"/>
        <v>0</v>
      </c>
      <c r="N25" s="459">
        <f t="shared" si="6"/>
        <v>0</v>
      </c>
      <c r="O25" s="459">
        <f t="shared" si="6"/>
        <v>112</v>
      </c>
      <c r="P25" s="459">
        <f t="shared" si="6"/>
        <v>56</v>
      </c>
      <c r="Q25" s="459">
        <f t="shared" si="6"/>
        <v>100</v>
      </c>
      <c r="R25" s="459">
        <f t="shared" si="6"/>
        <v>68</v>
      </c>
      <c r="S25" s="459">
        <f t="shared" si="6"/>
        <v>48</v>
      </c>
      <c r="T25" s="459">
        <f t="shared" si="6"/>
        <v>44</v>
      </c>
    </row>
    <row r="26" spans="1:20" x14ac:dyDescent="0.2">
      <c r="A26" s="460" t="s">
        <v>66</v>
      </c>
      <c r="B26" s="304" t="s">
        <v>103</v>
      </c>
      <c r="C26" s="461"/>
      <c r="D26" s="461" t="s">
        <v>141</v>
      </c>
      <c r="E26" s="461"/>
      <c r="F26" s="461"/>
      <c r="G26" s="462">
        <f>H26+I26</f>
        <v>60</v>
      </c>
      <c r="H26" s="463">
        <v>12</v>
      </c>
      <c r="I26" s="463">
        <v>48</v>
      </c>
      <c r="J26" s="463">
        <v>48</v>
      </c>
      <c r="K26" s="463"/>
      <c r="L26" s="464"/>
      <c r="M26" s="298"/>
      <c r="N26" s="464"/>
      <c r="O26" s="465"/>
      <c r="P26" s="466"/>
      <c r="Q26" s="462">
        <v>48</v>
      </c>
      <c r="R26" s="464"/>
      <c r="S26" s="462"/>
      <c r="T26" s="464"/>
    </row>
    <row r="27" spans="1:20" x14ac:dyDescent="0.2">
      <c r="A27" s="438" t="s">
        <v>47</v>
      </c>
      <c r="B27" s="317" t="s">
        <v>25</v>
      </c>
      <c r="C27" s="451"/>
      <c r="D27" s="451"/>
      <c r="E27" s="451" t="s">
        <v>142</v>
      </c>
      <c r="F27" s="451"/>
      <c r="G27" s="442">
        <f t="shared" ref="G27:G29" si="7">H27+I27</f>
        <v>60</v>
      </c>
      <c r="H27" s="419">
        <v>12</v>
      </c>
      <c r="I27" s="419">
        <v>48</v>
      </c>
      <c r="J27" s="419">
        <v>48</v>
      </c>
      <c r="K27" s="419"/>
      <c r="L27" s="441"/>
      <c r="M27" s="442"/>
      <c r="N27" s="441"/>
      <c r="O27" s="302">
        <v>48</v>
      </c>
      <c r="P27" s="303"/>
      <c r="Q27" s="442"/>
      <c r="R27" s="441"/>
      <c r="S27" s="442"/>
      <c r="T27" s="441"/>
    </row>
    <row r="28" spans="1:20" x14ac:dyDescent="0.2">
      <c r="A28" s="438" t="s">
        <v>48</v>
      </c>
      <c r="B28" s="317" t="s">
        <v>21</v>
      </c>
      <c r="C28" s="451" t="s">
        <v>143</v>
      </c>
      <c r="D28" s="451" t="s">
        <v>251</v>
      </c>
      <c r="E28" s="451"/>
      <c r="F28" s="451"/>
      <c r="G28" s="467">
        <f t="shared" si="7"/>
        <v>190</v>
      </c>
      <c r="H28" s="468">
        <v>24</v>
      </c>
      <c r="I28" s="468">
        <v>166</v>
      </c>
      <c r="J28" s="468"/>
      <c r="K28" s="468">
        <v>166</v>
      </c>
      <c r="L28" s="441"/>
      <c r="M28" s="442"/>
      <c r="N28" s="441"/>
      <c r="O28" s="302">
        <v>32</v>
      </c>
      <c r="P28" s="303">
        <v>28</v>
      </c>
      <c r="Q28" s="442">
        <v>26</v>
      </c>
      <c r="R28" s="441">
        <v>34</v>
      </c>
      <c r="S28" s="442">
        <v>24</v>
      </c>
      <c r="T28" s="441">
        <v>22</v>
      </c>
    </row>
    <row r="29" spans="1:20" ht="12" thickBot="1" x14ac:dyDescent="0.25">
      <c r="A29" s="460" t="s">
        <v>49</v>
      </c>
      <c r="B29" s="304" t="s">
        <v>27</v>
      </c>
      <c r="C29" s="453" t="s">
        <v>143</v>
      </c>
      <c r="D29" s="453" t="s">
        <v>144</v>
      </c>
      <c r="E29" s="453"/>
      <c r="F29" s="453"/>
      <c r="G29" s="467">
        <f t="shared" si="7"/>
        <v>332</v>
      </c>
      <c r="H29" s="469">
        <v>166</v>
      </c>
      <c r="I29" s="469">
        <v>166</v>
      </c>
      <c r="J29" s="469"/>
      <c r="K29" s="469">
        <v>166</v>
      </c>
      <c r="L29" s="455"/>
      <c r="M29" s="450"/>
      <c r="N29" s="455"/>
      <c r="O29" s="465">
        <v>32</v>
      </c>
      <c r="P29" s="466">
        <v>28</v>
      </c>
      <c r="Q29" s="450">
        <v>26</v>
      </c>
      <c r="R29" s="455">
        <v>34</v>
      </c>
      <c r="S29" s="450">
        <v>24</v>
      </c>
      <c r="T29" s="455">
        <v>22</v>
      </c>
    </row>
    <row r="30" spans="1:20" ht="25.5" customHeight="1" thickBot="1" x14ac:dyDescent="0.25">
      <c r="A30" s="456" t="s">
        <v>145</v>
      </c>
      <c r="B30" s="318" t="s">
        <v>146</v>
      </c>
      <c r="C30" s="470"/>
      <c r="D30" s="471"/>
      <c r="E30" s="457"/>
      <c r="F30" s="471"/>
      <c r="G30" s="459">
        <f>G31</f>
        <v>72</v>
      </c>
      <c r="H30" s="472">
        <f t="shared" ref="H30:T30" si="8">H31</f>
        <v>24</v>
      </c>
      <c r="I30" s="472">
        <f t="shared" si="8"/>
        <v>48</v>
      </c>
      <c r="J30" s="472">
        <f t="shared" si="8"/>
        <v>28</v>
      </c>
      <c r="K30" s="472">
        <f t="shared" si="8"/>
        <v>20</v>
      </c>
      <c r="L30" s="473">
        <f t="shared" si="8"/>
        <v>0</v>
      </c>
      <c r="M30" s="474">
        <f t="shared" si="8"/>
        <v>0</v>
      </c>
      <c r="N30" s="475">
        <f t="shared" si="8"/>
        <v>0</v>
      </c>
      <c r="O30" s="459">
        <f t="shared" si="8"/>
        <v>48</v>
      </c>
      <c r="P30" s="473">
        <f t="shared" si="8"/>
        <v>0</v>
      </c>
      <c r="Q30" s="474">
        <f t="shared" si="8"/>
        <v>0</v>
      </c>
      <c r="R30" s="475">
        <f t="shared" si="8"/>
        <v>0</v>
      </c>
      <c r="S30" s="459">
        <f t="shared" si="8"/>
        <v>0</v>
      </c>
      <c r="T30" s="473">
        <f t="shared" si="8"/>
        <v>0</v>
      </c>
    </row>
    <row r="31" spans="1:20" ht="19.5" customHeight="1" thickBot="1" x14ac:dyDescent="0.25">
      <c r="A31" s="460" t="s">
        <v>147</v>
      </c>
      <c r="B31" s="644" t="s">
        <v>23</v>
      </c>
      <c r="C31" s="476"/>
      <c r="D31" s="477"/>
      <c r="E31" s="476" t="s">
        <v>142</v>
      </c>
      <c r="F31" s="477"/>
      <c r="G31" s="478">
        <f>H31+I31</f>
        <v>72</v>
      </c>
      <c r="H31" s="435">
        <v>24</v>
      </c>
      <c r="I31" s="435">
        <v>48</v>
      </c>
      <c r="J31" s="435">
        <v>28</v>
      </c>
      <c r="K31" s="435">
        <v>20</v>
      </c>
      <c r="L31" s="436"/>
      <c r="M31" s="478"/>
      <c r="N31" s="436"/>
      <c r="O31" s="479">
        <v>48</v>
      </c>
      <c r="P31" s="480"/>
      <c r="Q31" s="478"/>
      <c r="R31" s="436"/>
      <c r="S31" s="479"/>
      <c r="T31" s="436"/>
    </row>
    <row r="32" spans="1:20" ht="16.5" customHeight="1" thickBot="1" x14ac:dyDescent="0.25">
      <c r="A32" s="416" t="s">
        <v>270</v>
      </c>
      <c r="B32" s="416" t="s">
        <v>271</v>
      </c>
      <c r="C32" s="481"/>
      <c r="D32" s="481"/>
      <c r="E32" s="481"/>
      <c r="F32" s="481"/>
      <c r="G32" s="482">
        <v>4482</v>
      </c>
      <c r="H32" s="482">
        <v>1034</v>
      </c>
      <c r="I32" s="482">
        <v>3448</v>
      </c>
      <c r="J32" s="482">
        <f>J33+J50</f>
        <v>1404</v>
      </c>
      <c r="K32" s="482">
        <v>1092</v>
      </c>
      <c r="L32" s="482">
        <v>60</v>
      </c>
      <c r="M32" s="482">
        <v>0</v>
      </c>
      <c r="N32" s="482">
        <v>0</v>
      </c>
      <c r="O32" s="482">
        <v>416</v>
      </c>
      <c r="P32" s="482">
        <v>772</v>
      </c>
      <c r="Q32" s="482">
        <v>506</v>
      </c>
      <c r="R32" s="482">
        <v>796</v>
      </c>
      <c r="S32" s="482">
        <v>534</v>
      </c>
      <c r="T32" s="482">
        <v>424</v>
      </c>
    </row>
    <row r="33" spans="1:20" ht="22.5" customHeight="1" thickBot="1" x14ac:dyDescent="0.25">
      <c r="A33" s="483" t="s">
        <v>148</v>
      </c>
      <c r="B33" s="319" t="s">
        <v>149</v>
      </c>
      <c r="C33" s="481"/>
      <c r="D33" s="484"/>
      <c r="E33" s="481"/>
      <c r="F33" s="485"/>
      <c r="G33" s="486">
        <f>SUM(G34:G49)</f>
        <v>1335</v>
      </c>
      <c r="H33" s="486">
        <f>SUM(H34:H49)</f>
        <v>445</v>
      </c>
      <c r="I33" s="486">
        <f>SUM(I34:I49)</f>
        <v>890</v>
      </c>
      <c r="J33" s="486">
        <f>SUM(J34:J49)</f>
        <v>484</v>
      </c>
      <c r="K33" s="486">
        <f>SUM(K34:K48)</f>
        <v>406</v>
      </c>
      <c r="L33" s="486">
        <f t="shared" ref="L33:T33" si="9">SUM(L34:L48)</f>
        <v>0</v>
      </c>
      <c r="M33" s="486">
        <f t="shared" si="9"/>
        <v>0</v>
      </c>
      <c r="N33" s="486">
        <f t="shared" si="9"/>
        <v>0</v>
      </c>
      <c r="O33" s="486">
        <f t="shared" si="9"/>
        <v>32</v>
      </c>
      <c r="P33" s="486">
        <f t="shared" si="9"/>
        <v>96</v>
      </c>
      <c r="Q33" s="486">
        <f t="shared" si="9"/>
        <v>102</v>
      </c>
      <c r="R33" s="486">
        <f>SUM(R34:R49)</f>
        <v>250</v>
      </c>
      <c r="S33" s="486">
        <f t="shared" si="9"/>
        <v>168</v>
      </c>
      <c r="T33" s="486">
        <f t="shared" si="9"/>
        <v>242</v>
      </c>
    </row>
    <row r="34" spans="1:20" x14ac:dyDescent="0.2">
      <c r="A34" s="330" t="s">
        <v>67</v>
      </c>
      <c r="B34" s="320" t="s">
        <v>104</v>
      </c>
      <c r="C34" s="433"/>
      <c r="D34" s="487" t="s">
        <v>150</v>
      </c>
      <c r="E34" s="433"/>
      <c r="F34" s="434"/>
      <c r="G34" s="488">
        <f>SUM(I34+H34)</f>
        <v>156</v>
      </c>
      <c r="H34" s="489">
        <v>52</v>
      </c>
      <c r="I34" s="490">
        <v>104</v>
      </c>
      <c r="J34" s="490">
        <v>68</v>
      </c>
      <c r="K34" s="490">
        <v>36</v>
      </c>
      <c r="L34" s="299"/>
      <c r="M34" s="298"/>
      <c r="N34" s="299"/>
      <c r="O34" s="296"/>
      <c r="P34" s="297"/>
      <c r="Q34" s="298">
        <v>50</v>
      </c>
      <c r="R34" s="299">
        <v>54</v>
      </c>
      <c r="S34" s="296"/>
      <c r="T34" s="299"/>
    </row>
    <row r="35" spans="1:20" ht="24.75" customHeight="1" x14ac:dyDescent="0.2">
      <c r="A35" s="35" t="s">
        <v>68</v>
      </c>
      <c r="B35" s="641" t="s">
        <v>105</v>
      </c>
      <c r="C35" s="439"/>
      <c r="D35" s="494" t="s">
        <v>151</v>
      </c>
      <c r="E35" s="439"/>
      <c r="F35" s="439"/>
      <c r="G35" s="544">
        <f t="shared" ref="G35" si="10">SUM(I35+H35)</f>
        <v>102</v>
      </c>
      <c r="H35" s="495">
        <v>34</v>
      </c>
      <c r="I35" s="468">
        <v>68</v>
      </c>
      <c r="J35" s="468">
        <v>48</v>
      </c>
      <c r="K35" s="468">
        <v>20</v>
      </c>
      <c r="L35" s="303"/>
      <c r="M35" s="442"/>
      <c r="N35" s="305"/>
      <c r="O35" s="442"/>
      <c r="P35" s="441"/>
      <c r="Q35" s="302"/>
      <c r="R35" s="441"/>
      <c r="S35" s="302">
        <v>24</v>
      </c>
      <c r="T35" s="419">
        <v>44</v>
      </c>
    </row>
    <row r="36" spans="1:20" ht="28.5" customHeight="1" x14ac:dyDescent="0.2">
      <c r="A36" s="712" t="s">
        <v>116</v>
      </c>
      <c r="B36" s="713" t="s">
        <v>117</v>
      </c>
      <c r="C36" s="715" t="s">
        <v>118</v>
      </c>
      <c r="D36" s="715"/>
      <c r="E36" s="715"/>
      <c r="F36" s="715"/>
      <c r="G36" s="716" t="s">
        <v>119</v>
      </c>
      <c r="H36" s="716"/>
      <c r="I36" s="716"/>
      <c r="J36" s="716"/>
      <c r="K36" s="716"/>
      <c r="L36" s="716"/>
      <c r="M36" s="809" t="s">
        <v>120</v>
      </c>
      <c r="N36" s="809"/>
      <c r="O36" s="809"/>
      <c r="P36" s="809"/>
      <c r="Q36" s="809"/>
      <c r="R36" s="809"/>
      <c r="S36" s="809"/>
      <c r="T36" s="809"/>
    </row>
    <row r="37" spans="1:20" ht="15" customHeight="1" x14ac:dyDescent="0.2">
      <c r="A37" s="712"/>
      <c r="B37" s="714"/>
      <c r="C37" s="715"/>
      <c r="D37" s="715"/>
      <c r="E37" s="715"/>
      <c r="F37" s="715"/>
      <c r="G37" s="712" t="s">
        <v>121</v>
      </c>
      <c r="H37" s="787" t="s">
        <v>122</v>
      </c>
      <c r="I37" s="755" t="s">
        <v>123</v>
      </c>
      <c r="J37" s="755"/>
      <c r="K37" s="755"/>
      <c r="L37" s="755"/>
      <c r="M37" s="755" t="s">
        <v>124</v>
      </c>
      <c r="N37" s="755"/>
      <c r="O37" s="755" t="s">
        <v>125</v>
      </c>
      <c r="P37" s="755"/>
      <c r="Q37" s="755" t="s">
        <v>126</v>
      </c>
      <c r="R37" s="755"/>
      <c r="S37" s="755" t="s">
        <v>127</v>
      </c>
      <c r="T37" s="755"/>
    </row>
    <row r="38" spans="1:20" ht="14.25" customHeight="1" x14ac:dyDescent="0.2">
      <c r="A38" s="712"/>
      <c r="B38" s="714"/>
      <c r="C38" s="715"/>
      <c r="D38" s="715"/>
      <c r="E38" s="715"/>
      <c r="F38" s="715"/>
      <c r="G38" s="712"/>
      <c r="H38" s="787"/>
      <c r="I38" s="787" t="s">
        <v>128</v>
      </c>
      <c r="J38" s="755" t="s">
        <v>129</v>
      </c>
      <c r="K38" s="755"/>
      <c r="L38" s="755"/>
      <c r="M38" s="788" t="s">
        <v>261</v>
      </c>
      <c r="N38" s="788" t="s">
        <v>262</v>
      </c>
      <c r="O38" s="788" t="s">
        <v>263</v>
      </c>
      <c r="P38" s="788" t="s">
        <v>264</v>
      </c>
      <c r="Q38" s="788" t="s">
        <v>265</v>
      </c>
      <c r="R38" s="788" t="s">
        <v>266</v>
      </c>
      <c r="S38" s="788" t="s">
        <v>267</v>
      </c>
      <c r="T38" s="788" t="s">
        <v>268</v>
      </c>
    </row>
    <row r="39" spans="1:20" ht="69" customHeight="1" x14ac:dyDescent="0.2">
      <c r="A39" s="712"/>
      <c r="B39" s="714"/>
      <c r="C39" s="610" t="s">
        <v>130</v>
      </c>
      <c r="D39" s="610" t="s">
        <v>131</v>
      </c>
      <c r="E39" s="610" t="s">
        <v>132</v>
      </c>
      <c r="F39" s="610" t="s">
        <v>133</v>
      </c>
      <c r="G39" s="712"/>
      <c r="H39" s="787"/>
      <c r="I39" s="787"/>
      <c r="J39" s="611" t="s">
        <v>134</v>
      </c>
      <c r="K39" s="612" t="s">
        <v>135</v>
      </c>
      <c r="L39" s="612" t="s">
        <v>136</v>
      </c>
      <c r="M39" s="788"/>
      <c r="N39" s="788"/>
      <c r="O39" s="788"/>
      <c r="P39" s="788"/>
      <c r="Q39" s="788"/>
      <c r="R39" s="788"/>
      <c r="S39" s="788"/>
      <c r="T39" s="788"/>
    </row>
    <row r="40" spans="1:20" ht="15" customHeight="1" x14ac:dyDescent="0.2">
      <c r="A40" s="330" t="s">
        <v>69</v>
      </c>
      <c r="B40" s="391" t="s">
        <v>106</v>
      </c>
      <c r="C40" s="433"/>
      <c r="D40" s="487" t="s">
        <v>150</v>
      </c>
      <c r="E40" s="433"/>
      <c r="F40" s="434"/>
      <c r="G40" s="488">
        <f t="shared" ref="G40:G48" si="11">SUM(I40+H40)</f>
        <v>108</v>
      </c>
      <c r="H40" s="489">
        <v>36</v>
      </c>
      <c r="I40" s="490">
        <v>72</v>
      </c>
      <c r="J40" s="490">
        <v>42</v>
      </c>
      <c r="K40" s="490">
        <v>30</v>
      </c>
      <c r="L40" s="299"/>
      <c r="M40" s="298"/>
      <c r="N40" s="299"/>
      <c r="O40" s="296"/>
      <c r="P40" s="297"/>
      <c r="Q40" s="298">
        <v>26</v>
      </c>
      <c r="R40" s="299">
        <v>46</v>
      </c>
      <c r="S40" s="296"/>
      <c r="T40" s="299"/>
    </row>
    <row r="41" spans="1:20" ht="24.75" customHeight="1" x14ac:dyDescent="0.2">
      <c r="A41" s="327" t="s">
        <v>70</v>
      </c>
      <c r="B41" s="323" t="s">
        <v>107</v>
      </c>
      <c r="C41" s="448"/>
      <c r="D41" s="491" t="s">
        <v>151</v>
      </c>
      <c r="E41" s="448"/>
      <c r="F41" s="449"/>
      <c r="G41" s="488">
        <f t="shared" si="11"/>
        <v>102</v>
      </c>
      <c r="H41" s="492">
        <v>34</v>
      </c>
      <c r="I41" s="493">
        <v>68</v>
      </c>
      <c r="J41" s="493">
        <v>48</v>
      </c>
      <c r="K41" s="493">
        <v>20</v>
      </c>
      <c r="L41" s="446"/>
      <c r="M41" s="447"/>
      <c r="N41" s="446"/>
      <c r="O41" s="309"/>
      <c r="P41" s="310"/>
      <c r="Q41" s="447"/>
      <c r="R41" s="446"/>
      <c r="S41" s="309">
        <v>24</v>
      </c>
      <c r="T41" s="446">
        <v>44</v>
      </c>
    </row>
    <row r="42" spans="1:20" ht="27.75" customHeight="1" x14ac:dyDescent="0.2">
      <c r="A42" s="332" t="s">
        <v>81</v>
      </c>
      <c r="B42" s="324" t="s">
        <v>112</v>
      </c>
      <c r="C42" s="439"/>
      <c r="D42" s="494" t="s">
        <v>151</v>
      </c>
      <c r="E42" s="439"/>
      <c r="F42" s="440"/>
      <c r="G42" s="488">
        <f t="shared" si="11"/>
        <v>102</v>
      </c>
      <c r="H42" s="495">
        <v>34</v>
      </c>
      <c r="I42" s="468">
        <v>68</v>
      </c>
      <c r="J42" s="468">
        <v>48</v>
      </c>
      <c r="K42" s="468">
        <v>20</v>
      </c>
      <c r="L42" s="441"/>
      <c r="M42" s="442"/>
      <c r="N42" s="441"/>
      <c r="O42" s="302"/>
      <c r="P42" s="303"/>
      <c r="Q42" s="442"/>
      <c r="R42" s="441"/>
      <c r="S42" s="302">
        <v>24</v>
      </c>
      <c r="T42" s="441">
        <v>44</v>
      </c>
    </row>
    <row r="43" spans="1:20" ht="39" customHeight="1" x14ac:dyDescent="0.2">
      <c r="A43" s="332" t="s">
        <v>82</v>
      </c>
      <c r="B43" s="321" t="s">
        <v>83</v>
      </c>
      <c r="C43" s="439"/>
      <c r="D43" s="494" t="s">
        <v>151</v>
      </c>
      <c r="E43" s="439"/>
      <c r="F43" s="440"/>
      <c r="G43" s="298">
        <f t="shared" si="11"/>
        <v>102</v>
      </c>
      <c r="H43" s="495">
        <v>34</v>
      </c>
      <c r="I43" s="419">
        <v>68</v>
      </c>
      <c r="J43" s="419">
        <v>10</v>
      </c>
      <c r="K43" s="419">
        <v>58</v>
      </c>
      <c r="L43" s="441"/>
      <c r="M43" s="442"/>
      <c r="N43" s="441"/>
      <c r="O43" s="302"/>
      <c r="P43" s="303"/>
      <c r="Q43" s="442"/>
      <c r="R43" s="441"/>
      <c r="S43" s="302">
        <v>24</v>
      </c>
      <c r="T43" s="441">
        <v>44</v>
      </c>
    </row>
    <row r="44" spans="1:20" ht="24" customHeight="1" x14ac:dyDescent="0.2">
      <c r="A44" s="332" t="s">
        <v>152</v>
      </c>
      <c r="B44" s="322" t="s">
        <v>108</v>
      </c>
      <c r="C44" s="439"/>
      <c r="D44" s="494" t="s">
        <v>150</v>
      </c>
      <c r="E44" s="439"/>
      <c r="F44" s="440"/>
      <c r="G44" s="488">
        <f t="shared" si="11"/>
        <v>102</v>
      </c>
      <c r="H44" s="495">
        <v>34</v>
      </c>
      <c r="I44" s="468">
        <v>68</v>
      </c>
      <c r="J44" s="468">
        <v>48</v>
      </c>
      <c r="K44" s="468">
        <v>20</v>
      </c>
      <c r="L44" s="441"/>
      <c r="M44" s="442"/>
      <c r="N44" s="441"/>
      <c r="O44" s="302"/>
      <c r="P44" s="303"/>
      <c r="Q44" s="442"/>
      <c r="R44" s="441">
        <v>68</v>
      </c>
      <c r="S44" s="302"/>
      <c r="T44" s="441"/>
    </row>
    <row r="45" spans="1:20" ht="25.5" customHeight="1" x14ac:dyDescent="0.2">
      <c r="A45" s="332" t="s">
        <v>51</v>
      </c>
      <c r="B45" s="322" t="s">
        <v>52</v>
      </c>
      <c r="C45" s="439"/>
      <c r="D45" s="494" t="s">
        <v>254</v>
      </c>
      <c r="E45" s="439" t="s">
        <v>151</v>
      </c>
      <c r="F45" s="440"/>
      <c r="G45" s="488">
        <f t="shared" si="11"/>
        <v>249</v>
      </c>
      <c r="H45" s="495">
        <v>83</v>
      </c>
      <c r="I45" s="468">
        <v>166</v>
      </c>
      <c r="J45" s="468"/>
      <c r="K45" s="468">
        <v>166</v>
      </c>
      <c r="L45" s="441"/>
      <c r="M45" s="442"/>
      <c r="N45" s="441"/>
      <c r="O45" s="302">
        <v>32</v>
      </c>
      <c r="P45" s="303">
        <v>28</v>
      </c>
      <c r="Q45" s="442">
        <v>26</v>
      </c>
      <c r="R45" s="441">
        <v>34</v>
      </c>
      <c r="S45" s="302">
        <v>24</v>
      </c>
      <c r="T45" s="441">
        <v>22</v>
      </c>
    </row>
    <row r="46" spans="1:20" ht="16.5" customHeight="1" x14ac:dyDescent="0.2">
      <c r="A46" s="332" t="s">
        <v>72</v>
      </c>
      <c r="B46" s="325" t="s">
        <v>73</v>
      </c>
      <c r="C46" s="439"/>
      <c r="D46" s="494" t="s">
        <v>165</v>
      </c>
      <c r="E46" s="439"/>
      <c r="F46" s="440"/>
      <c r="G46" s="488">
        <f t="shared" si="11"/>
        <v>102</v>
      </c>
      <c r="H46" s="495">
        <v>34</v>
      </c>
      <c r="I46" s="468">
        <v>68</v>
      </c>
      <c r="J46" s="468">
        <v>68</v>
      </c>
      <c r="K46" s="468"/>
      <c r="L46" s="441"/>
      <c r="M46" s="442"/>
      <c r="N46" s="441"/>
      <c r="O46" s="302"/>
      <c r="P46" s="303">
        <v>68</v>
      </c>
      <c r="Q46" s="442"/>
      <c r="R46" s="441"/>
      <c r="S46" s="302"/>
      <c r="T46" s="441"/>
    </row>
    <row r="47" spans="1:20" ht="15" customHeight="1" x14ac:dyDescent="0.2">
      <c r="A47" s="327" t="s">
        <v>74</v>
      </c>
      <c r="B47" s="326" t="s">
        <v>110</v>
      </c>
      <c r="C47" s="448"/>
      <c r="D47" s="491" t="s">
        <v>143</v>
      </c>
      <c r="E47" s="448"/>
      <c r="F47" s="439"/>
      <c r="G47" s="298">
        <f t="shared" si="11"/>
        <v>72</v>
      </c>
      <c r="H47" s="492">
        <v>24</v>
      </c>
      <c r="I47" s="445">
        <v>48</v>
      </c>
      <c r="J47" s="445">
        <v>30</v>
      </c>
      <c r="K47" s="445">
        <v>18</v>
      </c>
      <c r="L47" s="446"/>
      <c r="M47" s="447"/>
      <c r="N47" s="446"/>
      <c r="O47" s="309"/>
      <c r="P47" s="310"/>
      <c r="Q47" s="447"/>
      <c r="R47" s="441"/>
      <c r="S47" s="442">
        <v>48</v>
      </c>
      <c r="T47" s="441"/>
    </row>
    <row r="48" spans="1:20" ht="14.25" customHeight="1" x14ac:dyDescent="0.2">
      <c r="A48" s="327" t="s">
        <v>153</v>
      </c>
      <c r="B48" s="327" t="s">
        <v>111</v>
      </c>
      <c r="C48" s="496"/>
      <c r="D48" s="448" t="s">
        <v>151</v>
      </c>
      <c r="E48" s="491"/>
      <c r="F48" s="505"/>
      <c r="G48" s="645">
        <f t="shared" si="11"/>
        <v>66</v>
      </c>
      <c r="H48" s="492">
        <v>22</v>
      </c>
      <c r="I48" s="445">
        <v>44</v>
      </c>
      <c r="J48" s="445">
        <v>26</v>
      </c>
      <c r="K48" s="445">
        <v>18</v>
      </c>
      <c r="L48" s="446"/>
      <c r="M48" s="447"/>
      <c r="N48" s="446"/>
      <c r="O48" s="447"/>
      <c r="P48" s="446"/>
      <c r="Q48" s="447"/>
      <c r="R48" s="446"/>
      <c r="S48" s="447"/>
      <c r="T48" s="446">
        <v>44</v>
      </c>
    </row>
    <row r="49" spans="1:20" ht="14.25" customHeight="1" x14ac:dyDescent="0.2">
      <c r="A49" s="35" t="s">
        <v>284</v>
      </c>
      <c r="B49" s="35" t="s">
        <v>285</v>
      </c>
      <c r="C49" s="654"/>
      <c r="D49" s="654" t="s">
        <v>150</v>
      </c>
      <c r="E49" s="654"/>
      <c r="F49" s="654"/>
      <c r="G49" s="655">
        <f t="shared" ref="G49" si="12">SUM(I49+H49)</f>
        <v>72</v>
      </c>
      <c r="H49" s="656">
        <v>24</v>
      </c>
      <c r="I49" s="655">
        <v>48</v>
      </c>
      <c r="J49" s="655">
        <v>48</v>
      </c>
      <c r="K49" s="655"/>
      <c r="L49" s="655"/>
      <c r="M49" s="655"/>
      <c r="N49" s="655"/>
      <c r="O49" s="655"/>
      <c r="P49" s="655"/>
      <c r="Q49" s="655"/>
      <c r="R49" s="655">
        <v>48</v>
      </c>
      <c r="S49" s="655"/>
      <c r="T49" s="655"/>
    </row>
    <row r="50" spans="1:20" ht="12" thickBot="1" x14ac:dyDescent="0.25">
      <c r="A50" s="646" t="s">
        <v>154</v>
      </c>
      <c r="B50" s="647" t="s">
        <v>155</v>
      </c>
      <c r="C50" s="648"/>
      <c r="D50" s="649"/>
      <c r="E50" s="649"/>
      <c r="F50" s="648"/>
      <c r="G50" s="650">
        <f>SUM(G51,G57,G67,G71,G76,G80,G84)</f>
        <v>3369</v>
      </c>
      <c r="H50" s="650">
        <f t="shared" ref="H50:T50" si="13">SUM(H51,H57,H67,H71,H76,H80,H84)</f>
        <v>811</v>
      </c>
      <c r="I50" s="650">
        <f t="shared" si="13"/>
        <v>2558</v>
      </c>
      <c r="J50" s="650">
        <f t="shared" si="13"/>
        <v>920</v>
      </c>
      <c r="K50" s="650">
        <f t="shared" si="13"/>
        <v>642</v>
      </c>
      <c r="L50" s="651">
        <f t="shared" si="13"/>
        <v>60</v>
      </c>
      <c r="M50" s="652">
        <f t="shared" si="13"/>
        <v>0</v>
      </c>
      <c r="N50" s="653">
        <f t="shared" si="13"/>
        <v>0</v>
      </c>
      <c r="O50" s="650">
        <f t="shared" si="13"/>
        <v>384</v>
      </c>
      <c r="P50" s="651">
        <f t="shared" si="13"/>
        <v>676</v>
      </c>
      <c r="Q50" s="652">
        <f t="shared" si="13"/>
        <v>404</v>
      </c>
      <c r="R50" s="653">
        <f t="shared" si="13"/>
        <v>546</v>
      </c>
      <c r="S50" s="652">
        <f t="shared" si="13"/>
        <v>366</v>
      </c>
      <c r="T50" s="653">
        <f t="shared" si="13"/>
        <v>182</v>
      </c>
    </row>
    <row r="51" spans="1:20" ht="26.25" customHeight="1" thickBot="1" x14ac:dyDescent="0.25">
      <c r="A51" s="328" t="s">
        <v>156</v>
      </c>
      <c r="B51" s="329" t="s">
        <v>54</v>
      </c>
      <c r="C51" s="497"/>
      <c r="D51" s="498"/>
      <c r="E51" s="498"/>
      <c r="F51" s="497" t="s">
        <v>165</v>
      </c>
      <c r="G51" s="499">
        <f>SUM(G52:G56)</f>
        <v>765</v>
      </c>
      <c r="H51" s="499">
        <f t="shared" ref="H51:T51" si="14">H52+H53+H54+H55+H56</f>
        <v>195</v>
      </c>
      <c r="I51" s="499">
        <f t="shared" si="14"/>
        <v>570</v>
      </c>
      <c r="J51" s="499">
        <f t="shared" si="14"/>
        <v>236</v>
      </c>
      <c r="K51" s="499">
        <f t="shared" si="14"/>
        <v>154</v>
      </c>
      <c r="L51" s="500">
        <f t="shared" si="14"/>
        <v>0</v>
      </c>
      <c r="M51" s="501">
        <f t="shared" si="14"/>
        <v>0</v>
      </c>
      <c r="N51" s="502">
        <f t="shared" si="14"/>
        <v>0</v>
      </c>
      <c r="O51" s="499">
        <f t="shared" si="14"/>
        <v>278</v>
      </c>
      <c r="P51" s="500">
        <f>SUM(P52:P56)</f>
        <v>292</v>
      </c>
      <c r="Q51" s="501">
        <f t="shared" si="14"/>
        <v>0</v>
      </c>
      <c r="R51" s="502">
        <f t="shared" si="14"/>
        <v>0</v>
      </c>
      <c r="S51" s="499">
        <f t="shared" si="14"/>
        <v>0</v>
      </c>
      <c r="T51" s="502">
        <f t="shared" si="14"/>
        <v>0</v>
      </c>
    </row>
    <row r="52" spans="1:20" ht="38.25" customHeight="1" x14ac:dyDescent="0.2">
      <c r="A52" s="330" t="s">
        <v>157</v>
      </c>
      <c r="B52" s="331" t="s">
        <v>56</v>
      </c>
      <c r="C52" s="433"/>
      <c r="D52" s="503" t="s">
        <v>142</v>
      </c>
      <c r="E52" s="504"/>
      <c r="F52" s="505"/>
      <c r="G52" s="506">
        <f>H52+I52</f>
        <v>129</v>
      </c>
      <c r="H52" s="507">
        <v>43</v>
      </c>
      <c r="I52" s="507">
        <v>86</v>
      </c>
      <c r="J52" s="507">
        <v>54</v>
      </c>
      <c r="K52" s="507">
        <v>32</v>
      </c>
      <c r="L52" s="436"/>
      <c r="M52" s="479"/>
      <c r="N52" s="436"/>
      <c r="O52" s="296">
        <v>86</v>
      </c>
      <c r="P52" s="297"/>
      <c r="Q52" s="478"/>
      <c r="R52" s="436"/>
      <c r="S52" s="296"/>
      <c r="T52" s="299"/>
    </row>
    <row r="53" spans="1:20" ht="43.5" customHeight="1" x14ac:dyDescent="0.2">
      <c r="A53" s="332" t="s">
        <v>158</v>
      </c>
      <c r="B53" s="331" t="s">
        <v>58</v>
      </c>
      <c r="C53" s="439"/>
      <c r="D53" s="491" t="s">
        <v>142</v>
      </c>
      <c r="E53" s="448"/>
      <c r="F53" s="448"/>
      <c r="G53" s="508">
        <f>H53+I53</f>
        <v>360</v>
      </c>
      <c r="H53" s="509">
        <v>120</v>
      </c>
      <c r="I53" s="509">
        <v>240</v>
      </c>
      <c r="J53" s="509">
        <v>140</v>
      </c>
      <c r="K53" s="509">
        <v>100</v>
      </c>
      <c r="L53" s="441"/>
      <c r="M53" s="302"/>
      <c r="N53" s="441"/>
      <c r="O53" s="302">
        <v>128</v>
      </c>
      <c r="P53" s="303">
        <v>112</v>
      </c>
      <c r="Q53" s="442"/>
      <c r="R53" s="441"/>
      <c r="S53" s="302"/>
      <c r="T53" s="441"/>
    </row>
    <row r="54" spans="1:20" ht="38.25" customHeight="1" x14ac:dyDescent="0.2">
      <c r="A54" s="332" t="s">
        <v>159</v>
      </c>
      <c r="B54" s="333" t="s">
        <v>60</v>
      </c>
      <c r="C54" s="439"/>
      <c r="D54" s="491" t="s">
        <v>142</v>
      </c>
      <c r="E54" s="448"/>
      <c r="F54" s="448"/>
      <c r="G54" s="510">
        <f t="shared" ref="G54" si="15">H54+I54</f>
        <v>96</v>
      </c>
      <c r="H54" s="511">
        <v>32</v>
      </c>
      <c r="I54" s="511">
        <v>64</v>
      </c>
      <c r="J54" s="511">
        <v>42</v>
      </c>
      <c r="K54" s="511">
        <v>22</v>
      </c>
      <c r="L54" s="441"/>
      <c r="M54" s="302"/>
      <c r="N54" s="441"/>
      <c r="O54" s="302">
        <v>64</v>
      </c>
      <c r="P54" s="303"/>
      <c r="Q54" s="442"/>
      <c r="R54" s="441"/>
      <c r="S54" s="302"/>
      <c r="T54" s="441"/>
    </row>
    <row r="55" spans="1:20" ht="16.5" customHeight="1" x14ac:dyDescent="0.2">
      <c r="A55" s="334" t="s">
        <v>160</v>
      </c>
      <c r="B55" s="335" t="s">
        <v>161</v>
      </c>
      <c r="C55" s="512" t="s">
        <v>255</v>
      </c>
      <c r="D55" s="513"/>
      <c r="E55" s="512"/>
      <c r="F55" s="512"/>
      <c r="G55" s="514">
        <v>72</v>
      </c>
      <c r="H55" s="515"/>
      <c r="I55" s="515">
        <v>72</v>
      </c>
      <c r="J55" s="515"/>
      <c r="K55" s="515"/>
      <c r="L55" s="516"/>
      <c r="M55" s="514"/>
      <c r="N55" s="516"/>
      <c r="O55" s="514"/>
      <c r="P55" s="517">
        <v>72</v>
      </c>
      <c r="Q55" s="518"/>
      <c r="R55" s="516"/>
      <c r="S55" s="514"/>
      <c r="T55" s="516"/>
    </row>
    <row r="56" spans="1:20" ht="17.25" customHeight="1" thickBot="1" x14ac:dyDescent="0.25">
      <c r="A56" s="336" t="s">
        <v>162</v>
      </c>
      <c r="B56" s="337" t="s">
        <v>163</v>
      </c>
      <c r="C56" s="519" t="s">
        <v>255</v>
      </c>
      <c r="D56" s="520"/>
      <c r="E56" s="519"/>
      <c r="F56" s="519"/>
      <c r="G56" s="521">
        <v>108</v>
      </c>
      <c r="H56" s="522"/>
      <c r="I56" s="522">
        <v>108</v>
      </c>
      <c r="J56" s="522"/>
      <c r="K56" s="522"/>
      <c r="L56" s="523"/>
      <c r="M56" s="524"/>
      <c r="N56" s="525"/>
      <c r="O56" s="524">
        <v>0</v>
      </c>
      <c r="P56" s="526">
        <v>108</v>
      </c>
      <c r="Q56" s="527"/>
      <c r="R56" s="525"/>
      <c r="S56" s="524"/>
      <c r="T56" s="525"/>
    </row>
    <row r="57" spans="1:20" ht="23.25" customHeight="1" thickBot="1" x14ac:dyDescent="0.25">
      <c r="A57" s="401" t="s">
        <v>164</v>
      </c>
      <c r="B57" s="402" t="s">
        <v>96</v>
      </c>
      <c r="C57" s="528"/>
      <c r="D57" s="529"/>
      <c r="E57" s="528"/>
      <c r="F57" s="528" t="s">
        <v>150</v>
      </c>
      <c r="G57" s="530">
        <f>SUM(G58:G66)</f>
        <v>771</v>
      </c>
      <c r="H57" s="530">
        <f>SUM(H58:H66)</f>
        <v>209</v>
      </c>
      <c r="I57" s="530">
        <f>SUM(I58:I66)</f>
        <v>562</v>
      </c>
      <c r="J57" s="530">
        <f>SUM(J58:J66)</f>
        <v>234</v>
      </c>
      <c r="K57" s="530">
        <f t="shared" ref="K57:L57" si="16">SUM(K58:K66)</f>
        <v>164</v>
      </c>
      <c r="L57" s="530">
        <f t="shared" si="16"/>
        <v>20</v>
      </c>
      <c r="M57" s="531">
        <f t="shared" ref="M57:T57" si="17">M58+M59+M64+M65+M66</f>
        <v>0</v>
      </c>
      <c r="N57" s="532">
        <f t="shared" si="17"/>
        <v>0</v>
      </c>
      <c r="O57" s="533">
        <f t="shared" si="17"/>
        <v>0</v>
      </c>
      <c r="P57" s="531">
        <f t="shared" si="17"/>
        <v>0</v>
      </c>
      <c r="Q57" s="534">
        <f t="shared" si="17"/>
        <v>206</v>
      </c>
      <c r="R57" s="531">
        <f t="shared" si="17"/>
        <v>356</v>
      </c>
      <c r="S57" s="533">
        <f t="shared" si="17"/>
        <v>0</v>
      </c>
      <c r="T57" s="531">
        <f t="shared" si="17"/>
        <v>0</v>
      </c>
    </row>
    <row r="58" spans="1:20" ht="27" customHeight="1" x14ac:dyDescent="0.2">
      <c r="A58" s="332" t="s">
        <v>166</v>
      </c>
      <c r="B58" s="323" t="s">
        <v>96</v>
      </c>
      <c r="C58" s="439"/>
      <c r="D58" s="494" t="s">
        <v>260</v>
      </c>
      <c r="E58" s="439"/>
      <c r="F58" s="439"/>
      <c r="G58" s="535">
        <f>H58+I58</f>
        <v>351</v>
      </c>
      <c r="H58" s="468">
        <v>117</v>
      </c>
      <c r="I58" s="468">
        <v>234</v>
      </c>
      <c r="J58" s="468">
        <v>114</v>
      </c>
      <c r="K58" s="468">
        <v>100</v>
      </c>
      <c r="L58" s="441">
        <v>20</v>
      </c>
      <c r="M58" s="296"/>
      <c r="N58" s="299"/>
      <c r="O58" s="296"/>
      <c r="P58" s="297"/>
      <c r="Q58" s="298">
        <v>132</v>
      </c>
      <c r="R58" s="299">
        <v>102</v>
      </c>
      <c r="S58" s="296"/>
      <c r="T58" s="299"/>
    </row>
    <row r="59" spans="1:20" ht="27.75" customHeight="1" thickBot="1" x14ac:dyDescent="0.25">
      <c r="A59" s="332" t="s">
        <v>167</v>
      </c>
      <c r="B59" s="323" t="s">
        <v>98</v>
      </c>
      <c r="C59" s="439"/>
      <c r="D59" s="657" t="s">
        <v>260</v>
      </c>
      <c r="E59" s="658"/>
      <c r="F59" s="658"/>
      <c r="G59" s="659">
        <f t="shared" ref="G59" si="18">H59+I59</f>
        <v>105</v>
      </c>
      <c r="H59" s="655">
        <v>35</v>
      </c>
      <c r="I59" s="655">
        <v>70</v>
      </c>
      <c r="J59" s="655">
        <v>50</v>
      </c>
      <c r="K59" s="655">
        <v>20</v>
      </c>
      <c r="L59" s="660"/>
      <c r="M59" s="661"/>
      <c r="N59" s="660"/>
      <c r="O59" s="661"/>
      <c r="P59" s="662"/>
      <c r="Q59" s="663">
        <v>26</v>
      </c>
      <c r="R59" s="660">
        <v>44</v>
      </c>
      <c r="S59" s="661"/>
      <c r="T59" s="660"/>
    </row>
    <row r="60" spans="1:20" ht="27.75" customHeight="1" thickBot="1" x14ac:dyDescent="0.25">
      <c r="A60" s="737" t="s">
        <v>116</v>
      </c>
      <c r="B60" s="740" t="s">
        <v>117</v>
      </c>
      <c r="C60" s="743" t="s">
        <v>118</v>
      </c>
      <c r="D60" s="744"/>
      <c r="E60" s="744"/>
      <c r="F60" s="745"/>
      <c r="G60" s="776" t="s">
        <v>119</v>
      </c>
      <c r="H60" s="776"/>
      <c r="I60" s="776"/>
      <c r="J60" s="776"/>
      <c r="K60" s="776"/>
      <c r="L60" s="777"/>
      <c r="M60" s="778" t="s">
        <v>120</v>
      </c>
      <c r="N60" s="779"/>
      <c r="O60" s="779"/>
      <c r="P60" s="779"/>
      <c r="Q60" s="779"/>
      <c r="R60" s="779"/>
      <c r="S60" s="779"/>
      <c r="T60" s="780"/>
    </row>
    <row r="61" spans="1:20" ht="24" customHeight="1" thickBot="1" x14ac:dyDescent="0.25">
      <c r="A61" s="738"/>
      <c r="B61" s="741"/>
      <c r="C61" s="746"/>
      <c r="D61" s="747"/>
      <c r="E61" s="747"/>
      <c r="F61" s="748"/>
      <c r="G61" s="781" t="s">
        <v>121</v>
      </c>
      <c r="H61" s="752" t="s">
        <v>122</v>
      </c>
      <c r="I61" s="755" t="s">
        <v>123</v>
      </c>
      <c r="J61" s="755"/>
      <c r="K61" s="755"/>
      <c r="L61" s="756"/>
      <c r="M61" s="757" t="s">
        <v>124</v>
      </c>
      <c r="N61" s="758"/>
      <c r="O61" s="758" t="s">
        <v>125</v>
      </c>
      <c r="P61" s="758"/>
      <c r="Q61" s="758" t="s">
        <v>126</v>
      </c>
      <c r="R61" s="758"/>
      <c r="S61" s="758" t="s">
        <v>127</v>
      </c>
      <c r="T61" s="784"/>
    </row>
    <row r="62" spans="1:20" ht="12" customHeight="1" thickBot="1" x14ac:dyDescent="0.25">
      <c r="A62" s="738"/>
      <c r="B62" s="741"/>
      <c r="C62" s="749"/>
      <c r="D62" s="750"/>
      <c r="E62" s="750"/>
      <c r="F62" s="751"/>
      <c r="G62" s="782"/>
      <c r="H62" s="753"/>
      <c r="I62" s="752" t="s">
        <v>128</v>
      </c>
      <c r="J62" s="755" t="s">
        <v>129</v>
      </c>
      <c r="K62" s="755"/>
      <c r="L62" s="756"/>
      <c r="M62" s="731" t="s">
        <v>261</v>
      </c>
      <c r="N62" s="733" t="s">
        <v>262</v>
      </c>
      <c r="O62" s="731" t="s">
        <v>263</v>
      </c>
      <c r="P62" s="733" t="s">
        <v>264</v>
      </c>
      <c r="Q62" s="731" t="s">
        <v>265</v>
      </c>
      <c r="R62" s="733" t="s">
        <v>266</v>
      </c>
      <c r="S62" s="801" t="s">
        <v>267</v>
      </c>
      <c r="T62" s="774" t="s">
        <v>268</v>
      </c>
    </row>
    <row r="63" spans="1:20" ht="82.5" thickBot="1" x14ac:dyDescent="0.25">
      <c r="A63" s="739"/>
      <c r="B63" s="742"/>
      <c r="C63" s="392" t="s">
        <v>130</v>
      </c>
      <c r="D63" s="393" t="s">
        <v>131</v>
      </c>
      <c r="E63" s="393" t="s">
        <v>132</v>
      </c>
      <c r="F63" s="615" t="s">
        <v>133</v>
      </c>
      <c r="G63" s="783"/>
      <c r="H63" s="754"/>
      <c r="I63" s="754"/>
      <c r="J63" s="284" t="s">
        <v>134</v>
      </c>
      <c r="K63" s="390" t="s">
        <v>135</v>
      </c>
      <c r="L63" s="285" t="s">
        <v>136</v>
      </c>
      <c r="M63" s="732"/>
      <c r="N63" s="734"/>
      <c r="O63" s="732"/>
      <c r="P63" s="734"/>
      <c r="Q63" s="732"/>
      <c r="R63" s="734"/>
      <c r="S63" s="802"/>
      <c r="T63" s="775"/>
    </row>
    <row r="64" spans="1:20" ht="25.5" customHeight="1" x14ac:dyDescent="0.2">
      <c r="A64" s="332" t="s">
        <v>168</v>
      </c>
      <c r="B64" s="333" t="s">
        <v>100</v>
      </c>
      <c r="C64" s="439"/>
      <c r="D64" s="657" t="s">
        <v>260</v>
      </c>
      <c r="E64" s="658"/>
      <c r="F64" s="658"/>
      <c r="G64" s="659">
        <f t="shared" ref="G64" si="19">H64+I64</f>
        <v>171</v>
      </c>
      <c r="H64" s="655">
        <v>57</v>
      </c>
      <c r="I64" s="655">
        <v>114</v>
      </c>
      <c r="J64" s="655">
        <v>70</v>
      </c>
      <c r="K64" s="655">
        <v>44</v>
      </c>
      <c r="L64" s="660"/>
      <c r="M64" s="661"/>
      <c r="N64" s="660"/>
      <c r="O64" s="661"/>
      <c r="P64" s="662"/>
      <c r="Q64" s="663">
        <v>48</v>
      </c>
      <c r="R64" s="660">
        <v>66</v>
      </c>
      <c r="S64" s="664"/>
      <c r="T64" s="665"/>
    </row>
    <row r="65" spans="1:20" ht="15" customHeight="1" x14ac:dyDescent="0.2">
      <c r="A65" s="334" t="s">
        <v>169</v>
      </c>
      <c r="B65" s="403" t="s">
        <v>161</v>
      </c>
      <c r="C65" s="512" t="s">
        <v>252</v>
      </c>
      <c r="D65" s="513"/>
      <c r="E65" s="512"/>
      <c r="F65" s="512"/>
      <c r="G65" s="514">
        <v>36</v>
      </c>
      <c r="H65" s="515"/>
      <c r="I65" s="515">
        <v>36</v>
      </c>
      <c r="J65" s="515"/>
      <c r="K65" s="515"/>
      <c r="L65" s="516"/>
      <c r="M65" s="521"/>
      <c r="N65" s="523"/>
      <c r="O65" s="521"/>
      <c r="P65" s="536"/>
      <c r="Q65" s="537"/>
      <c r="R65" s="523">
        <v>36</v>
      </c>
      <c r="S65" s="537"/>
      <c r="T65" s="523"/>
    </row>
    <row r="66" spans="1:20" ht="15.75" customHeight="1" x14ac:dyDescent="0.2">
      <c r="A66" s="336" t="s">
        <v>170</v>
      </c>
      <c r="B66" s="337" t="s">
        <v>163</v>
      </c>
      <c r="C66" s="519" t="s">
        <v>252</v>
      </c>
      <c r="D66" s="520"/>
      <c r="E66" s="519"/>
      <c r="F66" s="519"/>
      <c r="G66" s="521">
        <v>108</v>
      </c>
      <c r="H66" s="522"/>
      <c r="I66" s="522">
        <v>108</v>
      </c>
      <c r="J66" s="522"/>
      <c r="K66" s="522"/>
      <c r="L66" s="523"/>
      <c r="M66" s="521"/>
      <c r="N66" s="523"/>
      <c r="O66" s="521"/>
      <c r="P66" s="536"/>
      <c r="Q66" s="537"/>
      <c r="R66" s="523">
        <v>108</v>
      </c>
      <c r="S66" s="537"/>
      <c r="T66" s="523"/>
    </row>
    <row r="67" spans="1:20" ht="24.75" customHeight="1" x14ac:dyDescent="0.2">
      <c r="A67" s="338" t="s">
        <v>84</v>
      </c>
      <c r="B67" s="339" t="s">
        <v>113</v>
      </c>
      <c r="C67" s="538"/>
      <c r="D67" s="539"/>
      <c r="E67" s="538"/>
      <c r="F67" s="538" t="s">
        <v>151</v>
      </c>
      <c r="G67" s="540">
        <f>SUM(G68:G70)</f>
        <v>345</v>
      </c>
      <c r="H67" s="540">
        <f t="shared" ref="H67:L67" si="20">H68+H69+H70</f>
        <v>91</v>
      </c>
      <c r="I67" s="540">
        <f t="shared" si="20"/>
        <v>254</v>
      </c>
      <c r="J67" s="540">
        <f t="shared" si="20"/>
        <v>82</v>
      </c>
      <c r="K67" s="540">
        <f t="shared" si="20"/>
        <v>80</v>
      </c>
      <c r="L67" s="541">
        <f t="shared" si="20"/>
        <v>20</v>
      </c>
      <c r="M67" s="540">
        <f t="shared" ref="M67:T67" si="21">M68+M69+M70</f>
        <v>0</v>
      </c>
      <c r="N67" s="541">
        <f t="shared" si="21"/>
        <v>0</v>
      </c>
      <c r="O67" s="540">
        <f t="shared" si="21"/>
        <v>0</v>
      </c>
      <c r="P67" s="542">
        <f t="shared" si="21"/>
        <v>0</v>
      </c>
      <c r="Q67" s="543">
        <f t="shared" si="21"/>
        <v>0</v>
      </c>
      <c r="R67" s="541">
        <f t="shared" si="21"/>
        <v>0</v>
      </c>
      <c r="S67" s="543">
        <f t="shared" si="21"/>
        <v>72</v>
      </c>
      <c r="T67" s="541">
        <f t="shared" si="21"/>
        <v>182</v>
      </c>
    </row>
    <row r="68" spans="1:20" ht="23.25" customHeight="1" x14ac:dyDescent="0.2">
      <c r="A68" s="332" t="s">
        <v>85</v>
      </c>
      <c r="B68" s="333" t="s">
        <v>114</v>
      </c>
      <c r="C68" s="439"/>
      <c r="D68" s="494" t="s">
        <v>143</v>
      </c>
      <c r="E68" s="439"/>
      <c r="F68" s="439"/>
      <c r="G68" s="544">
        <f>I68+H68</f>
        <v>273</v>
      </c>
      <c r="H68" s="468">
        <v>91</v>
      </c>
      <c r="I68" s="468">
        <v>182</v>
      </c>
      <c r="J68" s="419">
        <v>82</v>
      </c>
      <c r="K68" s="419">
        <v>80</v>
      </c>
      <c r="L68" s="441">
        <v>20</v>
      </c>
      <c r="M68" s="302"/>
      <c r="N68" s="441"/>
      <c r="O68" s="302"/>
      <c r="P68" s="303"/>
      <c r="Q68" s="442"/>
      <c r="R68" s="441"/>
      <c r="S68" s="442">
        <v>72</v>
      </c>
      <c r="T68" s="441">
        <v>110</v>
      </c>
    </row>
    <row r="69" spans="1:20" ht="16.5" customHeight="1" x14ac:dyDescent="0.2">
      <c r="A69" s="334" t="s">
        <v>171</v>
      </c>
      <c r="B69" s="404" t="s">
        <v>161</v>
      </c>
      <c r="C69" s="512" t="s">
        <v>253</v>
      </c>
      <c r="D69" s="513"/>
      <c r="E69" s="512"/>
      <c r="F69" s="512"/>
      <c r="G69" s="514">
        <v>36</v>
      </c>
      <c r="H69" s="515"/>
      <c r="I69" s="515">
        <v>36</v>
      </c>
      <c r="J69" s="515"/>
      <c r="K69" s="515"/>
      <c r="L69" s="516"/>
      <c r="M69" s="521"/>
      <c r="N69" s="523"/>
      <c r="O69" s="521"/>
      <c r="P69" s="536"/>
      <c r="Q69" s="537"/>
      <c r="R69" s="523"/>
      <c r="S69" s="537"/>
      <c r="T69" s="523">
        <v>36</v>
      </c>
    </row>
    <row r="70" spans="1:20" ht="15" customHeight="1" x14ac:dyDescent="0.2">
      <c r="A70" s="336" t="s">
        <v>172</v>
      </c>
      <c r="B70" s="340" t="s">
        <v>163</v>
      </c>
      <c r="C70" s="519" t="s">
        <v>253</v>
      </c>
      <c r="D70" s="520"/>
      <c r="E70" s="519"/>
      <c r="F70" s="519"/>
      <c r="G70" s="545">
        <v>36</v>
      </c>
      <c r="H70" s="522"/>
      <c r="I70" s="522">
        <v>36</v>
      </c>
      <c r="J70" s="522"/>
      <c r="K70" s="522"/>
      <c r="L70" s="523"/>
      <c r="M70" s="521"/>
      <c r="N70" s="523"/>
      <c r="O70" s="521"/>
      <c r="P70" s="536"/>
      <c r="Q70" s="537"/>
      <c r="R70" s="523"/>
      <c r="S70" s="537"/>
      <c r="T70" s="523">
        <v>36</v>
      </c>
    </row>
    <row r="71" spans="1:20" ht="24" customHeight="1" x14ac:dyDescent="0.2">
      <c r="A71" s="338" t="s">
        <v>173</v>
      </c>
      <c r="B71" s="339" t="s">
        <v>101</v>
      </c>
      <c r="C71" s="538"/>
      <c r="D71" s="539"/>
      <c r="E71" s="538"/>
      <c r="F71" s="538" t="s">
        <v>150</v>
      </c>
      <c r="G71" s="540">
        <f>SUM(G72:G75)</f>
        <v>312</v>
      </c>
      <c r="H71" s="540">
        <f t="shared" ref="H71:L71" si="22">H72+H73+H74+H75</f>
        <v>68</v>
      </c>
      <c r="I71" s="540">
        <f t="shared" si="22"/>
        <v>244</v>
      </c>
      <c r="J71" s="540">
        <f t="shared" si="22"/>
        <v>82</v>
      </c>
      <c r="K71" s="540">
        <f t="shared" si="22"/>
        <v>54</v>
      </c>
      <c r="L71" s="541">
        <f t="shared" si="22"/>
        <v>0</v>
      </c>
      <c r="M71" s="540">
        <f t="shared" ref="M71:T71" si="23">M72+M73+M74+M75</f>
        <v>0</v>
      </c>
      <c r="N71" s="541">
        <f t="shared" si="23"/>
        <v>0</v>
      </c>
      <c r="O71" s="540">
        <f t="shared" si="23"/>
        <v>0</v>
      </c>
      <c r="P71" s="542">
        <f t="shared" si="23"/>
        <v>0</v>
      </c>
      <c r="Q71" s="543">
        <f t="shared" si="23"/>
        <v>54</v>
      </c>
      <c r="R71" s="541">
        <f t="shared" si="23"/>
        <v>190</v>
      </c>
      <c r="S71" s="543">
        <f t="shared" si="23"/>
        <v>0</v>
      </c>
      <c r="T71" s="541">
        <f t="shared" si="23"/>
        <v>0</v>
      </c>
    </row>
    <row r="72" spans="1:20" ht="24.75" customHeight="1" x14ac:dyDescent="0.2">
      <c r="A72" s="332" t="s">
        <v>174</v>
      </c>
      <c r="B72" s="322" t="s">
        <v>102</v>
      </c>
      <c r="C72" s="439"/>
      <c r="D72" s="494" t="s">
        <v>250</v>
      </c>
      <c r="E72" s="439"/>
      <c r="F72" s="439"/>
      <c r="G72" s="302">
        <f>H72+I72</f>
        <v>96</v>
      </c>
      <c r="H72" s="419">
        <v>32</v>
      </c>
      <c r="I72" s="419">
        <v>64</v>
      </c>
      <c r="J72" s="419">
        <v>38</v>
      </c>
      <c r="K72" s="419">
        <v>26</v>
      </c>
      <c r="L72" s="441"/>
      <c r="M72" s="302"/>
      <c r="N72" s="441"/>
      <c r="O72" s="302"/>
      <c r="P72" s="303"/>
      <c r="Q72" s="442">
        <v>28</v>
      </c>
      <c r="R72" s="441">
        <v>36</v>
      </c>
      <c r="S72" s="442"/>
      <c r="T72" s="441"/>
    </row>
    <row r="73" spans="1:20" ht="24" customHeight="1" x14ac:dyDescent="0.2">
      <c r="A73" s="332" t="s">
        <v>175</v>
      </c>
      <c r="B73" s="322" t="s">
        <v>101</v>
      </c>
      <c r="C73" s="439"/>
      <c r="D73" s="494" t="s">
        <v>250</v>
      </c>
      <c r="E73" s="439"/>
      <c r="F73" s="439"/>
      <c r="G73" s="302">
        <f t="shared" ref="G73" si="24">H73+I73</f>
        <v>108</v>
      </c>
      <c r="H73" s="419">
        <v>36</v>
      </c>
      <c r="I73" s="419">
        <v>72</v>
      </c>
      <c r="J73" s="419">
        <v>44</v>
      </c>
      <c r="K73" s="419">
        <v>28</v>
      </c>
      <c r="L73" s="441"/>
      <c r="M73" s="302"/>
      <c r="N73" s="441"/>
      <c r="O73" s="302"/>
      <c r="P73" s="303"/>
      <c r="Q73" s="442">
        <v>26</v>
      </c>
      <c r="R73" s="441">
        <v>46</v>
      </c>
      <c r="S73" s="442"/>
      <c r="T73" s="441"/>
    </row>
    <row r="74" spans="1:20" ht="12.75" customHeight="1" x14ac:dyDescent="0.2">
      <c r="A74" s="334" t="s">
        <v>176</v>
      </c>
      <c r="B74" s="405" t="s">
        <v>161</v>
      </c>
      <c r="C74" s="512" t="s">
        <v>252</v>
      </c>
      <c r="D74" s="513"/>
      <c r="E74" s="512"/>
      <c r="F74" s="512"/>
      <c r="G74" s="514">
        <v>36</v>
      </c>
      <c r="H74" s="515"/>
      <c r="I74" s="515">
        <v>36</v>
      </c>
      <c r="J74" s="515"/>
      <c r="K74" s="515"/>
      <c r="L74" s="516"/>
      <c r="M74" s="521"/>
      <c r="N74" s="523"/>
      <c r="O74" s="521"/>
      <c r="P74" s="536"/>
      <c r="Q74" s="537"/>
      <c r="R74" s="523">
        <v>36</v>
      </c>
      <c r="S74" s="537"/>
      <c r="T74" s="523"/>
    </row>
    <row r="75" spans="1:20" ht="16.5" customHeight="1" x14ac:dyDescent="0.2">
      <c r="A75" s="336" t="s">
        <v>177</v>
      </c>
      <c r="B75" s="341" t="s">
        <v>163</v>
      </c>
      <c r="C75" s="519" t="s">
        <v>252</v>
      </c>
      <c r="D75" s="520"/>
      <c r="E75" s="519"/>
      <c r="F75" s="519"/>
      <c r="G75" s="545">
        <v>72</v>
      </c>
      <c r="H75" s="522"/>
      <c r="I75" s="522">
        <v>72</v>
      </c>
      <c r="J75" s="522"/>
      <c r="K75" s="522"/>
      <c r="L75" s="523"/>
      <c r="M75" s="521"/>
      <c r="N75" s="523"/>
      <c r="O75" s="521"/>
      <c r="P75" s="536"/>
      <c r="Q75" s="537"/>
      <c r="R75" s="523">
        <v>72</v>
      </c>
      <c r="S75" s="537"/>
      <c r="T75" s="523"/>
    </row>
    <row r="76" spans="1:20" ht="33" customHeight="1" x14ac:dyDescent="0.2">
      <c r="A76" s="338" t="s">
        <v>178</v>
      </c>
      <c r="B76" s="339" t="s">
        <v>269</v>
      </c>
      <c r="C76" s="538"/>
      <c r="D76" s="539"/>
      <c r="E76" s="538"/>
      <c r="F76" s="538" t="s">
        <v>165</v>
      </c>
      <c r="G76" s="540">
        <f>SUM(G77:G79)</f>
        <v>495</v>
      </c>
      <c r="H76" s="540">
        <f t="shared" ref="H76:L76" si="25">H77+H78+H79</f>
        <v>117</v>
      </c>
      <c r="I76" s="540">
        <f t="shared" si="25"/>
        <v>378</v>
      </c>
      <c r="J76" s="540">
        <f t="shared" si="25"/>
        <v>134</v>
      </c>
      <c r="K76" s="540">
        <f t="shared" si="25"/>
        <v>100</v>
      </c>
      <c r="L76" s="541">
        <f t="shared" si="25"/>
        <v>0</v>
      </c>
      <c r="M76" s="540">
        <f t="shared" ref="M76:T76" si="26">M77+M78+M79</f>
        <v>0</v>
      </c>
      <c r="N76" s="541">
        <f t="shared" si="26"/>
        <v>0</v>
      </c>
      <c r="O76" s="540">
        <f t="shared" si="26"/>
        <v>106</v>
      </c>
      <c r="P76" s="542">
        <f t="shared" si="26"/>
        <v>272</v>
      </c>
      <c r="Q76" s="543">
        <f t="shared" si="26"/>
        <v>0</v>
      </c>
      <c r="R76" s="541">
        <f t="shared" si="26"/>
        <v>0</v>
      </c>
      <c r="S76" s="543">
        <f t="shared" si="26"/>
        <v>0</v>
      </c>
      <c r="T76" s="541">
        <f t="shared" si="26"/>
        <v>0</v>
      </c>
    </row>
    <row r="77" spans="1:20" ht="26.25" customHeight="1" x14ac:dyDescent="0.2">
      <c r="A77" s="332" t="s">
        <v>79</v>
      </c>
      <c r="B77" s="322" t="s">
        <v>269</v>
      </c>
      <c r="C77" s="439"/>
      <c r="D77" s="494" t="s">
        <v>256</v>
      </c>
      <c r="E77" s="439"/>
      <c r="F77" s="439"/>
      <c r="G77" s="544">
        <f>H77+I77</f>
        <v>351</v>
      </c>
      <c r="H77" s="468">
        <v>117</v>
      </c>
      <c r="I77" s="468">
        <v>234</v>
      </c>
      <c r="J77" s="468">
        <v>134</v>
      </c>
      <c r="K77" s="419">
        <v>100</v>
      </c>
      <c r="L77" s="441"/>
      <c r="M77" s="302"/>
      <c r="N77" s="441"/>
      <c r="O77" s="302">
        <v>106</v>
      </c>
      <c r="P77" s="303">
        <v>128</v>
      </c>
      <c r="Q77" s="442"/>
      <c r="R77" s="441"/>
      <c r="S77" s="442"/>
      <c r="T77" s="441"/>
    </row>
    <row r="78" spans="1:20" ht="15.75" customHeight="1" x14ac:dyDescent="0.2">
      <c r="A78" s="334" t="s">
        <v>179</v>
      </c>
      <c r="B78" s="405" t="s">
        <v>161</v>
      </c>
      <c r="C78" s="512" t="s">
        <v>255</v>
      </c>
      <c r="D78" s="546"/>
      <c r="E78" s="547"/>
      <c r="F78" s="547"/>
      <c r="G78" s="548">
        <v>72</v>
      </c>
      <c r="H78" s="549"/>
      <c r="I78" s="549">
        <v>72</v>
      </c>
      <c r="J78" s="549"/>
      <c r="K78" s="549"/>
      <c r="L78" s="550"/>
      <c r="M78" s="524"/>
      <c r="N78" s="525"/>
      <c r="O78" s="524"/>
      <c r="P78" s="526">
        <v>72</v>
      </c>
      <c r="Q78" s="527"/>
      <c r="R78" s="525"/>
      <c r="S78" s="527"/>
      <c r="T78" s="525"/>
    </row>
    <row r="79" spans="1:20" ht="15.75" customHeight="1" x14ac:dyDescent="0.2">
      <c r="A79" s="336" t="s">
        <v>180</v>
      </c>
      <c r="B79" s="341" t="s">
        <v>163</v>
      </c>
      <c r="C79" s="519" t="s">
        <v>255</v>
      </c>
      <c r="D79" s="551"/>
      <c r="E79" s="552"/>
      <c r="F79" s="552"/>
      <c r="G79" s="524">
        <v>72</v>
      </c>
      <c r="H79" s="553"/>
      <c r="I79" s="553">
        <v>72</v>
      </c>
      <c r="J79" s="553"/>
      <c r="K79" s="553"/>
      <c r="L79" s="525"/>
      <c r="M79" s="524"/>
      <c r="N79" s="525"/>
      <c r="O79" s="524"/>
      <c r="P79" s="526">
        <v>72</v>
      </c>
      <c r="Q79" s="527"/>
      <c r="R79" s="525"/>
      <c r="S79" s="527"/>
      <c r="T79" s="525"/>
    </row>
    <row r="80" spans="1:20" ht="16.5" customHeight="1" x14ac:dyDescent="0.2">
      <c r="A80" s="338" t="s">
        <v>86</v>
      </c>
      <c r="B80" s="339" t="s">
        <v>115</v>
      </c>
      <c r="C80" s="538"/>
      <c r="D80" s="539"/>
      <c r="E80" s="538"/>
      <c r="F80" s="538" t="s">
        <v>143</v>
      </c>
      <c r="G80" s="540">
        <f>SUM(G81:G83)</f>
        <v>369</v>
      </c>
      <c r="H80" s="540">
        <f t="shared" ref="H80:L80" si="27">H81+H82+H83</f>
        <v>75</v>
      </c>
      <c r="I80" s="540">
        <f t="shared" si="27"/>
        <v>294</v>
      </c>
      <c r="J80" s="540">
        <f t="shared" si="27"/>
        <v>100</v>
      </c>
      <c r="K80" s="540">
        <f t="shared" si="27"/>
        <v>50</v>
      </c>
      <c r="L80" s="541">
        <f t="shared" si="27"/>
        <v>0</v>
      </c>
      <c r="M80" s="540">
        <f t="shared" ref="M80:T80" si="28">M81+M82+M83</f>
        <v>0</v>
      </c>
      <c r="N80" s="541">
        <f t="shared" si="28"/>
        <v>0</v>
      </c>
      <c r="O80" s="540">
        <f t="shared" si="28"/>
        <v>0</v>
      </c>
      <c r="P80" s="542">
        <f t="shared" si="28"/>
        <v>0</v>
      </c>
      <c r="Q80" s="543">
        <f t="shared" si="28"/>
        <v>0</v>
      </c>
      <c r="R80" s="541">
        <f t="shared" si="28"/>
        <v>0</v>
      </c>
      <c r="S80" s="543">
        <f t="shared" si="28"/>
        <v>294</v>
      </c>
      <c r="T80" s="541">
        <f t="shared" si="28"/>
        <v>0</v>
      </c>
    </row>
    <row r="81" spans="1:20" ht="15" customHeight="1" x14ac:dyDescent="0.2">
      <c r="A81" s="332" t="s">
        <v>87</v>
      </c>
      <c r="B81" s="322" t="s">
        <v>115</v>
      </c>
      <c r="C81" s="439"/>
      <c r="D81" s="494" t="s">
        <v>143</v>
      </c>
      <c r="E81" s="439"/>
      <c r="F81" s="439"/>
      <c r="G81" s="302">
        <f>H81+I81</f>
        <v>225</v>
      </c>
      <c r="H81" s="419">
        <v>75</v>
      </c>
      <c r="I81" s="419">
        <v>150</v>
      </c>
      <c r="J81" s="419">
        <v>100</v>
      </c>
      <c r="K81" s="419">
        <v>50</v>
      </c>
      <c r="L81" s="441"/>
      <c r="M81" s="302"/>
      <c r="N81" s="441"/>
      <c r="O81" s="302"/>
      <c r="P81" s="303"/>
      <c r="Q81" s="442"/>
      <c r="R81" s="441"/>
      <c r="S81" s="442">
        <v>150</v>
      </c>
      <c r="T81" s="441"/>
    </row>
    <row r="82" spans="1:20" ht="13.5" customHeight="1" x14ac:dyDescent="0.2">
      <c r="A82" s="334" t="s">
        <v>181</v>
      </c>
      <c r="B82" s="405" t="s">
        <v>161</v>
      </c>
      <c r="C82" s="512" t="s">
        <v>257</v>
      </c>
      <c r="D82" s="513"/>
      <c r="E82" s="512"/>
      <c r="F82" s="512"/>
      <c r="G82" s="514">
        <v>36</v>
      </c>
      <c r="H82" s="515"/>
      <c r="I82" s="515">
        <v>36</v>
      </c>
      <c r="J82" s="515"/>
      <c r="K82" s="515"/>
      <c r="L82" s="516"/>
      <c r="M82" s="521"/>
      <c r="N82" s="523"/>
      <c r="O82" s="521"/>
      <c r="P82" s="536"/>
      <c r="Q82" s="537"/>
      <c r="R82" s="523"/>
      <c r="S82" s="537">
        <v>36</v>
      </c>
      <c r="T82" s="523"/>
    </row>
    <row r="83" spans="1:20" ht="13.5" customHeight="1" x14ac:dyDescent="0.2">
      <c r="A83" s="336" t="s">
        <v>182</v>
      </c>
      <c r="B83" s="341" t="s">
        <v>163</v>
      </c>
      <c r="C83" s="519" t="s">
        <v>257</v>
      </c>
      <c r="D83" s="520"/>
      <c r="E83" s="519"/>
      <c r="F83" s="519"/>
      <c r="G83" s="521">
        <v>108</v>
      </c>
      <c r="H83" s="522"/>
      <c r="I83" s="522">
        <v>108</v>
      </c>
      <c r="J83" s="522"/>
      <c r="K83" s="522"/>
      <c r="L83" s="523"/>
      <c r="M83" s="521"/>
      <c r="N83" s="523"/>
      <c r="O83" s="521"/>
      <c r="P83" s="536"/>
      <c r="Q83" s="537"/>
      <c r="R83" s="523"/>
      <c r="S83" s="537">
        <v>108</v>
      </c>
      <c r="T83" s="523"/>
    </row>
    <row r="84" spans="1:20" ht="13.5" customHeight="1" x14ac:dyDescent="0.2">
      <c r="A84" s="338" t="s">
        <v>212</v>
      </c>
      <c r="B84" s="339" t="s">
        <v>93</v>
      </c>
      <c r="C84" s="538"/>
      <c r="D84" s="539"/>
      <c r="E84" s="538"/>
      <c r="F84" s="538" t="s">
        <v>141</v>
      </c>
      <c r="G84" s="540">
        <f>SUM(H84:I84)</f>
        <v>312</v>
      </c>
      <c r="H84" s="540">
        <f t="shared" ref="H84:L84" si="29">H85+H86+H87</f>
        <v>56</v>
      </c>
      <c r="I84" s="540">
        <f t="shared" si="29"/>
        <v>256</v>
      </c>
      <c r="J84" s="540">
        <f t="shared" si="29"/>
        <v>52</v>
      </c>
      <c r="K84" s="540">
        <f t="shared" si="29"/>
        <v>40</v>
      </c>
      <c r="L84" s="541">
        <f t="shared" si="29"/>
        <v>20</v>
      </c>
      <c r="M84" s="540">
        <f t="shared" ref="M84:T84" si="30">M85+M86+M87</f>
        <v>0</v>
      </c>
      <c r="N84" s="541">
        <f t="shared" si="30"/>
        <v>0</v>
      </c>
      <c r="O84" s="540">
        <f t="shared" si="30"/>
        <v>0</v>
      </c>
      <c r="P84" s="542">
        <f t="shared" si="30"/>
        <v>112</v>
      </c>
      <c r="Q84" s="543">
        <f t="shared" si="30"/>
        <v>144</v>
      </c>
      <c r="R84" s="541">
        <f t="shared" si="30"/>
        <v>0</v>
      </c>
      <c r="S84" s="543">
        <f t="shared" si="30"/>
        <v>0</v>
      </c>
      <c r="T84" s="541">
        <f t="shared" si="30"/>
        <v>0</v>
      </c>
    </row>
    <row r="85" spans="1:20" ht="13.5" customHeight="1" x14ac:dyDescent="0.2">
      <c r="A85" s="332" t="s">
        <v>213</v>
      </c>
      <c r="B85" s="322" t="s">
        <v>93</v>
      </c>
      <c r="C85" s="439"/>
      <c r="D85" s="494" t="s">
        <v>165</v>
      </c>
      <c r="E85" s="439"/>
      <c r="F85" s="439"/>
      <c r="G85" s="302">
        <v>168</v>
      </c>
      <c r="H85" s="419">
        <v>56</v>
      </c>
      <c r="I85" s="419">
        <v>112</v>
      </c>
      <c r="J85" s="419">
        <v>52</v>
      </c>
      <c r="K85" s="419">
        <v>40</v>
      </c>
      <c r="L85" s="441">
        <v>20</v>
      </c>
      <c r="M85" s="302"/>
      <c r="N85" s="441"/>
      <c r="O85" s="302"/>
      <c r="P85" s="303">
        <v>112</v>
      </c>
      <c r="Q85" s="442"/>
      <c r="R85" s="441"/>
      <c r="S85" s="442"/>
      <c r="T85" s="441"/>
    </row>
    <row r="86" spans="1:20" ht="14.25" customHeight="1" x14ac:dyDescent="0.2">
      <c r="A86" s="334" t="s">
        <v>214</v>
      </c>
      <c r="B86" s="405" t="s">
        <v>161</v>
      </c>
      <c r="C86" s="512" t="s">
        <v>250</v>
      </c>
      <c r="D86" s="513"/>
      <c r="E86" s="512"/>
      <c r="F86" s="512"/>
      <c r="G86" s="514"/>
      <c r="H86" s="515"/>
      <c r="I86" s="515">
        <v>36</v>
      </c>
      <c r="J86" s="515"/>
      <c r="K86" s="515"/>
      <c r="L86" s="516"/>
      <c r="M86" s="521"/>
      <c r="N86" s="523"/>
      <c r="O86" s="521"/>
      <c r="P86" s="536"/>
      <c r="Q86" s="537">
        <v>36</v>
      </c>
      <c r="R86" s="523"/>
      <c r="S86" s="537"/>
      <c r="T86" s="523"/>
    </row>
    <row r="87" spans="1:20" ht="12" thickBot="1" x14ac:dyDescent="0.25">
      <c r="A87" s="336" t="s">
        <v>215</v>
      </c>
      <c r="B87" s="341" t="s">
        <v>163</v>
      </c>
      <c r="C87" s="519" t="s">
        <v>250</v>
      </c>
      <c r="D87" s="520"/>
      <c r="E87" s="519"/>
      <c r="F87" s="519"/>
      <c r="G87" s="521"/>
      <c r="H87" s="522"/>
      <c r="I87" s="522">
        <v>108</v>
      </c>
      <c r="J87" s="522"/>
      <c r="K87" s="522"/>
      <c r="L87" s="523"/>
      <c r="M87" s="524"/>
      <c r="N87" s="525"/>
      <c r="O87" s="524"/>
      <c r="P87" s="526"/>
      <c r="Q87" s="527">
        <v>108</v>
      </c>
      <c r="R87" s="525"/>
      <c r="S87" s="554"/>
      <c r="T87" s="555"/>
    </row>
    <row r="88" spans="1:20" ht="12" thickBot="1" x14ac:dyDescent="0.25">
      <c r="A88" s="400"/>
      <c r="B88" s="556" t="s">
        <v>183</v>
      </c>
      <c r="C88" s="457"/>
      <c r="D88" s="557"/>
      <c r="E88" s="457"/>
      <c r="F88" s="458"/>
      <c r="G88" s="558">
        <f>SUM(G84,G80,G76,G71,G67,G57,G51)</f>
        <v>3369</v>
      </c>
      <c r="H88" s="559">
        <f>SUM(H84,H80,H76,H71,H67,H57,H51)</f>
        <v>811</v>
      </c>
      <c r="I88" s="559">
        <f t="shared" ref="I88:T88" si="31">SUM(I84,I80,I76,I71,I67,I57,I51)</f>
        <v>2558</v>
      </c>
      <c r="J88" s="559">
        <f t="shared" si="31"/>
        <v>920</v>
      </c>
      <c r="K88" s="559">
        <f t="shared" si="31"/>
        <v>642</v>
      </c>
      <c r="L88" s="560">
        <f t="shared" si="31"/>
        <v>60</v>
      </c>
      <c r="M88" s="558">
        <f t="shared" si="31"/>
        <v>0</v>
      </c>
      <c r="N88" s="560">
        <f t="shared" si="31"/>
        <v>0</v>
      </c>
      <c r="O88" s="558">
        <f t="shared" si="31"/>
        <v>384</v>
      </c>
      <c r="P88" s="560">
        <f t="shared" si="31"/>
        <v>676</v>
      </c>
      <c r="Q88" s="558">
        <f t="shared" si="31"/>
        <v>404</v>
      </c>
      <c r="R88" s="560">
        <f t="shared" si="31"/>
        <v>546</v>
      </c>
      <c r="S88" s="558">
        <f t="shared" si="31"/>
        <v>366</v>
      </c>
      <c r="T88" s="560">
        <f t="shared" si="31"/>
        <v>182</v>
      </c>
    </row>
    <row r="89" spans="1:20" ht="12" thickBot="1" x14ac:dyDescent="0.25">
      <c r="A89" s="561"/>
      <c r="B89" s="562" t="s">
        <v>184</v>
      </c>
      <c r="C89" s="563"/>
      <c r="D89" s="564"/>
      <c r="E89" s="563"/>
      <c r="F89" s="565"/>
      <c r="G89" s="566">
        <f t="shared" ref="G89:T89" si="32">SUM(G7,G25,G30,G33,G50)</f>
        <v>7524</v>
      </c>
      <c r="H89" s="566">
        <f t="shared" si="32"/>
        <v>2196</v>
      </c>
      <c r="I89" s="566">
        <f t="shared" si="32"/>
        <v>5328</v>
      </c>
      <c r="J89" s="566">
        <f t="shared" si="32"/>
        <v>2566</v>
      </c>
      <c r="K89" s="566">
        <f t="shared" si="32"/>
        <v>1766</v>
      </c>
      <c r="L89" s="566">
        <f t="shared" si="32"/>
        <v>60</v>
      </c>
      <c r="M89" s="566">
        <f t="shared" si="32"/>
        <v>576</v>
      </c>
      <c r="N89" s="566">
        <f t="shared" si="32"/>
        <v>828</v>
      </c>
      <c r="O89" s="566">
        <f t="shared" si="32"/>
        <v>576</v>
      </c>
      <c r="P89" s="566">
        <f t="shared" si="32"/>
        <v>828</v>
      </c>
      <c r="Q89" s="566">
        <f t="shared" si="32"/>
        <v>606</v>
      </c>
      <c r="R89" s="566">
        <f t="shared" si="32"/>
        <v>864</v>
      </c>
      <c r="S89" s="566">
        <f t="shared" si="32"/>
        <v>582</v>
      </c>
      <c r="T89" s="566">
        <f t="shared" si="32"/>
        <v>468</v>
      </c>
    </row>
    <row r="90" spans="1:20" ht="20.25" customHeight="1" thickBot="1" x14ac:dyDescent="0.25">
      <c r="A90" s="567"/>
      <c r="B90" s="568" t="s">
        <v>185</v>
      </c>
      <c r="C90" s="569"/>
      <c r="D90" s="570"/>
      <c r="E90" s="569"/>
      <c r="F90" s="569"/>
      <c r="G90" s="571"/>
      <c r="H90" s="572"/>
      <c r="I90" s="572">
        <f>SUM(I86,I82,I78,I74,I69,I65,I55)</f>
        <v>324</v>
      </c>
      <c r="J90" s="572">
        <f t="shared" ref="J90:T90" si="33">SUM(J86,J82,J78,J74,J69,J65,J55)</f>
        <v>0</v>
      </c>
      <c r="K90" s="572">
        <f t="shared" si="33"/>
        <v>0</v>
      </c>
      <c r="L90" s="573">
        <f t="shared" si="33"/>
        <v>0</v>
      </c>
      <c r="M90" s="571">
        <f t="shared" si="33"/>
        <v>0</v>
      </c>
      <c r="N90" s="572">
        <f t="shared" si="33"/>
        <v>0</v>
      </c>
      <c r="O90" s="572">
        <f t="shared" si="33"/>
        <v>0</v>
      </c>
      <c r="P90" s="573">
        <f t="shared" si="33"/>
        <v>144</v>
      </c>
      <c r="Q90" s="571">
        <f t="shared" si="33"/>
        <v>36</v>
      </c>
      <c r="R90" s="572">
        <f t="shared" si="33"/>
        <v>72</v>
      </c>
      <c r="S90" s="572">
        <f t="shared" si="33"/>
        <v>36</v>
      </c>
      <c r="T90" s="573">
        <f t="shared" si="33"/>
        <v>36</v>
      </c>
    </row>
    <row r="91" spans="1:20" ht="15.75" customHeight="1" thickBot="1" x14ac:dyDescent="0.25">
      <c r="A91" s="567"/>
      <c r="B91" s="568" t="s">
        <v>186</v>
      </c>
      <c r="C91" s="569"/>
      <c r="D91" s="570"/>
      <c r="E91" s="569"/>
      <c r="F91" s="569"/>
      <c r="G91" s="571"/>
      <c r="H91" s="572"/>
      <c r="I91" s="572">
        <f>SUM(I87,I83,I79,I75,I70,I66,I56)</f>
        <v>612</v>
      </c>
      <c r="J91" s="572">
        <f t="shared" ref="J91:T91" si="34">SUM(J87,J83,J79,J75,J70,J66,J56)</f>
        <v>0</v>
      </c>
      <c r="K91" s="572">
        <f t="shared" si="34"/>
        <v>0</v>
      </c>
      <c r="L91" s="573">
        <f t="shared" si="34"/>
        <v>0</v>
      </c>
      <c r="M91" s="571">
        <f t="shared" si="34"/>
        <v>0</v>
      </c>
      <c r="N91" s="572">
        <f t="shared" si="34"/>
        <v>0</v>
      </c>
      <c r="O91" s="572">
        <f t="shared" si="34"/>
        <v>0</v>
      </c>
      <c r="P91" s="573">
        <f t="shared" si="34"/>
        <v>180</v>
      </c>
      <c r="Q91" s="571">
        <f t="shared" si="34"/>
        <v>108</v>
      </c>
      <c r="R91" s="572">
        <f t="shared" si="34"/>
        <v>180</v>
      </c>
      <c r="S91" s="572">
        <f t="shared" si="34"/>
        <v>108</v>
      </c>
      <c r="T91" s="573">
        <f t="shared" si="34"/>
        <v>36</v>
      </c>
    </row>
    <row r="92" spans="1:20" ht="12" thickBot="1" x14ac:dyDescent="0.25">
      <c r="A92" s="694" t="s">
        <v>4</v>
      </c>
      <c r="B92" s="697" t="s">
        <v>187</v>
      </c>
      <c r="C92" s="700" t="s">
        <v>188</v>
      </c>
      <c r="D92" s="701"/>
      <c r="E92" s="701"/>
      <c r="F92" s="702"/>
      <c r="G92" s="709" t="s">
        <v>119</v>
      </c>
      <c r="H92" s="710"/>
      <c r="I92" s="710"/>
      <c r="J92" s="710"/>
      <c r="K92" s="710"/>
      <c r="L92" s="711"/>
      <c r="M92" s="717"/>
      <c r="N92" s="717"/>
      <c r="O92" s="717"/>
      <c r="P92" s="717"/>
      <c r="Q92" s="717"/>
      <c r="R92" s="717"/>
      <c r="S92" s="717"/>
      <c r="T92" s="718"/>
    </row>
    <row r="93" spans="1:20" ht="12" thickBot="1" x14ac:dyDescent="0.25">
      <c r="A93" s="695"/>
      <c r="B93" s="698"/>
      <c r="C93" s="703"/>
      <c r="D93" s="704"/>
      <c r="E93" s="704"/>
      <c r="F93" s="705"/>
      <c r="G93" s="719" t="s">
        <v>189</v>
      </c>
      <c r="H93" s="720" t="s">
        <v>190</v>
      </c>
      <c r="I93" s="803" t="s">
        <v>191</v>
      </c>
      <c r="J93" s="804"/>
      <c r="K93" s="804"/>
      <c r="L93" s="805"/>
      <c r="M93" s="717"/>
      <c r="N93" s="717"/>
      <c r="O93" s="717"/>
      <c r="P93" s="717"/>
      <c r="Q93" s="717"/>
      <c r="R93" s="717"/>
      <c r="S93" s="717"/>
      <c r="T93" s="718"/>
    </row>
    <row r="94" spans="1:20" ht="12" thickBot="1" x14ac:dyDescent="0.25">
      <c r="A94" s="695"/>
      <c r="B94" s="698"/>
      <c r="C94" s="706"/>
      <c r="D94" s="707"/>
      <c r="E94" s="707"/>
      <c r="F94" s="708"/>
      <c r="G94" s="719"/>
      <c r="H94" s="721"/>
      <c r="I94" s="720" t="s">
        <v>192</v>
      </c>
      <c r="J94" s="722" t="s">
        <v>193</v>
      </c>
      <c r="K94" s="723"/>
      <c r="L94" s="724"/>
      <c r="M94" s="725" t="s">
        <v>124</v>
      </c>
      <c r="N94" s="726"/>
      <c r="O94" s="727" t="s">
        <v>125</v>
      </c>
      <c r="P94" s="727"/>
      <c r="Q94" s="730" t="s">
        <v>194</v>
      </c>
      <c r="R94" s="729"/>
      <c r="S94" s="728" t="s">
        <v>127</v>
      </c>
      <c r="T94" s="729"/>
    </row>
    <row r="95" spans="1:20" ht="81.75" thickBot="1" x14ac:dyDescent="0.25">
      <c r="A95" s="696"/>
      <c r="B95" s="699"/>
      <c r="C95" s="342" t="s">
        <v>130</v>
      </c>
      <c r="D95" s="423" t="s">
        <v>131</v>
      </c>
      <c r="E95" s="423" t="s">
        <v>132</v>
      </c>
      <c r="F95" s="424" t="s">
        <v>133</v>
      </c>
      <c r="G95" s="719"/>
      <c r="H95" s="721"/>
      <c r="I95" s="720"/>
      <c r="J95" s="343" t="s">
        <v>195</v>
      </c>
      <c r="K95" s="344" t="s">
        <v>196</v>
      </c>
      <c r="L95" s="345" t="s">
        <v>197</v>
      </c>
      <c r="M95" s="731" t="s">
        <v>261</v>
      </c>
      <c r="N95" s="733" t="s">
        <v>262</v>
      </c>
      <c r="O95" s="731" t="s">
        <v>263</v>
      </c>
      <c r="P95" s="733" t="s">
        <v>264</v>
      </c>
      <c r="Q95" s="731" t="s">
        <v>265</v>
      </c>
      <c r="R95" s="733" t="s">
        <v>266</v>
      </c>
      <c r="S95" s="801" t="s">
        <v>267</v>
      </c>
      <c r="T95" s="774" t="s">
        <v>268</v>
      </c>
    </row>
    <row r="96" spans="1:20" ht="12" thickBot="1" x14ac:dyDescent="0.25">
      <c r="A96" s="574" t="s">
        <v>198</v>
      </c>
      <c r="B96" s="574" t="s">
        <v>199</v>
      </c>
      <c r="C96" s="420">
        <v>3</v>
      </c>
      <c r="D96" s="421">
        <v>4</v>
      </c>
      <c r="E96" s="421">
        <v>5</v>
      </c>
      <c r="F96" s="575">
        <v>6</v>
      </c>
      <c r="G96" s="420">
        <v>7</v>
      </c>
      <c r="H96" s="421">
        <v>8</v>
      </c>
      <c r="I96" s="425">
        <v>9</v>
      </c>
      <c r="J96" s="427">
        <v>10</v>
      </c>
      <c r="K96" s="576">
        <v>11</v>
      </c>
      <c r="L96" s="426">
        <v>12</v>
      </c>
      <c r="M96" s="732"/>
      <c r="N96" s="734"/>
      <c r="O96" s="732"/>
      <c r="P96" s="734"/>
      <c r="Q96" s="732"/>
      <c r="R96" s="734"/>
      <c r="S96" s="802"/>
      <c r="T96" s="775"/>
    </row>
    <row r="97" spans="1:20" ht="15.75" customHeight="1" x14ac:dyDescent="0.2">
      <c r="A97" s="577" t="s">
        <v>200</v>
      </c>
      <c r="B97" s="578" t="s">
        <v>201</v>
      </c>
      <c r="C97" s="579"/>
      <c r="D97" s="579"/>
      <c r="E97" s="580"/>
      <c r="F97" s="579"/>
      <c r="G97" s="581"/>
      <c r="H97" s="582"/>
      <c r="I97" s="583"/>
      <c r="J97" s="581"/>
      <c r="K97" s="582"/>
      <c r="L97" s="583"/>
      <c r="M97" s="581"/>
      <c r="N97" s="583"/>
      <c r="O97" s="584"/>
      <c r="P97" s="585"/>
      <c r="Q97" s="581"/>
      <c r="R97" s="583"/>
      <c r="S97" s="581"/>
      <c r="T97" s="586" t="s">
        <v>202</v>
      </c>
    </row>
    <row r="98" spans="1:20" ht="24" customHeight="1" thickBot="1" x14ac:dyDescent="0.25">
      <c r="A98" s="587" t="s">
        <v>90</v>
      </c>
      <c r="B98" s="588" t="s">
        <v>277</v>
      </c>
      <c r="C98" s="589"/>
      <c r="D98" s="589"/>
      <c r="E98" s="589"/>
      <c r="F98" s="589"/>
      <c r="G98" s="590"/>
      <c r="H98" s="591"/>
      <c r="I98" s="592">
        <f>SUM(M99:T99)</f>
        <v>4392</v>
      </c>
      <c r="J98" s="590"/>
      <c r="K98" s="591"/>
      <c r="L98" s="592"/>
      <c r="M98" s="590"/>
      <c r="N98" s="592"/>
      <c r="O98" s="593"/>
      <c r="P98" s="594"/>
      <c r="Q98" s="590"/>
      <c r="R98" s="592"/>
      <c r="S98" s="590"/>
      <c r="T98" s="595" t="s">
        <v>203</v>
      </c>
    </row>
    <row r="99" spans="1:20" x14ac:dyDescent="0.2">
      <c r="A99" s="785" t="s">
        <v>204</v>
      </c>
      <c r="B99" s="773"/>
      <c r="C99" s="596"/>
      <c r="D99" s="596"/>
      <c r="E99" s="596"/>
      <c r="F99" s="596"/>
      <c r="G99" s="764" t="s">
        <v>184</v>
      </c>
      <c r="H99" s="767" t="s">
        <v>205</v>
      </c>
      <c r="I99" s="767"/>
      <c r="J99" s="767"/>
      <c r="K99" s="767"/>
      <c r="L99" s="768"/>
      <c r="M99" s="597">
        <v>576</v>
      </c>
      <c r="N99" s="598">
        <v>828</v>
      </c>
      <c r="O99" s="599">
        <v>576</v>
      </c>
      <c r="P99" s="598">
        <v>504</v>
      </c>
      <c r="Q99" s="599">
        <v>462</v>
      </c>
      <c r="R99" s="598">
        <v>612</v>
      </c>
      <c r="S99" s="597">
        <v>438</v>
      </c>
      <c r="T99" s="598">
        <v>396</v>
      </c>
    </row>
    <row r="100" spans="1:20" x14ac:dyDescent="0.2">
      <c r="A100" s="703"/>
      <c r="B100" s="704"/>
      <c r="C100" s="422"/>
      <c r="D100" s="422"/>
      <c r="E100" s="422"/>
      <c r="F100" s="422"/>
      <c r="G100" s="765"/>
      <c r="H100" s="759" t="s">
        <v>206</v>
      </c>
      <c r="I100" s="759"/>
      <c r="J100" s="759"/>
      <c r="K100" s="759"/>
      <c r="L100" s="760"/>
      <c r="M100" s="600">
        <v>0</v>
      </c>
      <c r="N100" s="601">
        <v>0</v>
      </c>
      <c r="O100" s="602">
        <v>0</v>
      </c>
      <c r="P100" s="603">
        <v>144</v>
      </c>
      <c r="Q100" s="600">
        <v>36</v>
      </c>
      <c r="R100" s="601">
        <v>72</v>
      </c>
      <c r="S100" s="600">
        <v>36</v>
      </c>
      <c r="T100" s="604">
        <v>36</v>
      </c>
    </row>
    <row r="101" spans="1:20" x14ac:dyDescent="0.2">
      <c r="A101" s="761" t="s">
        <v>277</v>
      </c>
      <c r="B101" s="762"/>
      <c r="C101" s="605"/>
      <c r="D101" s="605"/>
      <c r="E101" s="605"/>
      <c r="F101" s="605"/>
      <c r="G101" s="765"/>
      <c r="H101" s="759" t="s">
        <v>207</v>
      </c>
      <c r="I101" s="759"/>
      <c r="J101" s="759"/>
      <c r="K101" s="759"/>
      <c r="L101" s="760"/>
      <c r="M101" s="600">
        <v>0</v>
      </c>
      <c r="N101" s="601">
        <v>0</v>
      </c>
      <c r="O101" s="602">
        <v>0</v>
      </c>
      <c r="P101" s="603">
        <v>180</v>
      </c>
      <c r="Q101" s="600">
        <v>108</v>
      </c>
      <c r="R101" s="601">
        <v>180</v>
      </c>
      <c r="S101" s="600">
        <v>108</v>
      </c>
      <c r="T101" s="604">
        <v>36</v>
      </c>
    </row>
    <row r="102" spans="1:20" x14ac:dyDescent="0.2">
      <c r="A102" s="761" t="s">
        <v>208</v>
      </c>
      <c r="B102" s="762"/>
      <c r="C102" s="605"/>
      <c r="D102" s="605"/>
      <c r="E102" s="605"/>
      <c r="F102" s="605"/>
      <c r="G102" s="765"/>
      <c r="H102" s="759" t="s">
        <v>209</v>
      </c>
      <c r="I102" s="759"/>
      <c r="J102" s="759"/>
      <c r="K102" s="759"/>
      <c r="L102" s="760"/>
      <c r="M102" s="606">
        <v>0</v>
      </c>
      <c r="N102" s="607">
        <v>0</v>
      </c>
      <c r="O102" s="353">
        <v>0</v>
      </c>
      <c r="P102" s="349">
        <v>0</v>
      </c>
      <c r="Q102" s="350">
        <v>0</v>
      </c>
      <c r="R102" s="351">
        <v>0</v>
      </c>
      <c r="S102" s="350">
        <v>0</v>
      </c>
      <c r="T102" s="608">
        <v>144</v>
      </c>
    </row>
    <row r="103" spans="1:20" ht="29.25" customHeight="1" x14ac:dyDescent="0.2">
      <c r="A103" s="703" t="s">
        <v>278</v>
      </c>
      <c r="B103" s="704"/>
      <c r="C103" s="422"/>
      <c r="D103" s="422"/>
      <c r="E103" s="422"/>
      <c r="F103" s="422"/>
      <c r="G103" s="765"/>
      <c r="H103" s="759" t="s">
        <v>210</v>
      </c>
      <c r="I103" s="759"/>
      <c r="J103" s="759"/>
      <c r="K103" s="759"/>
      <c r="L103" s="763"/>
      <c r="M103" s="346">
        <v>2</v>
      </c>
      <c r="N103" s="347">
        <v>3</v>
      </c>
      <c r="O103" s="348">
        <v>2</v>
      </c>
      <c r="P103" s="349">
        <v>2</v>
      </c>
      <c r="Q103" s="350">
        <v>1</v>
      </c>
      <c r="R103" s="351">
        <v>2</v>
      </c>
      <c r="S103" s="350">
        <v>1</v>
      </c>
      <c r="T103" s="352">
        <v>2</v>
      </c>
    </row>
    <row r="104" spans="1:20" ht="29.25" customHeight="1" x14ac:dyDescent="0.2">
      <c r="A104" s="703" t="s">
        <v>279</v>
      </c>
      <c r="B104" s="704"/>
      <c r="C104" s="422"/>
      <c r="D104" s="422"/>
      <c r="E104" s="422"/>
      <c r="F104" s="422"/>
      <c r="G104" s="765"/>
      <c r="H104" s="735" t="s">
        <v>249</v>
      </c>
      <c r="I104" s="735"/>
      <c r="J104" s="735"/>
      <c r="K104" s="735"/>
      <c r="L104" s="736"/>
      <c r="M104" s="346">
        <v>1</v>
      </c>
      <c r="N104" s="347">
        <v>9</v>
      </c>
      <c r="O104" s="353">
        <v>4</v>
      </c>
      <c r="P104" s="349">
        <v>3</v>
      </c>
      <c r="Q104" s="354">
        <v>6</v>
      </c>
      <c r="R104" s="351">
        <v>5</v>
      </c>
      <c r="S104" s="350">
        <v>3</v>
      </c>
      <c r="T104" s="352">
        <v>6</v>
      </c>
    </row>
    <row r="105" spans="1:20" ht="45" customHeight="1" thickBot="1" x14ac:dyDescent="0.25">
      <c r="A105" s="769" t="s">
        <v>280</v>
      </c>
      <c r="B105" s="770"/>
      <c r="C105" s="609"/>
      <c r="D105" s="609"/>
      <c r="E105" s="609"/>
      <c r="F105" s="609"/>
      <c r="G105" s="766"/>
      <c r="H105" s="771" t="s">
        <v>211</v>
      </c>
      <c r="I105" s="771"/>
      <c r="J105" s="771"/>
      <c r="K105" s="771"/>
      <c r="L105" s="772"/>
      <c r="M105" s="355">
        <v>0</v>
      </c>
      <c r="N105" s="356">
        <v>0</v>
      </c>
      <c r="O105" s="381">
        <v>0</v>
      </c>
      <c r="P105" s="382">
        <v>2</v>
      </c>
      <c r="Q105" s="383">
        <v>1</v>
      </c>
      <c r="R105" s="384">
        <v>2</v>
      </c>
      <c r="S105" s="385">
        <v>3</v>
      </c>
      <c r="T105" s="386">
        <v>1</v>
      </c>
    </row>
    <row r="106" spans="1:20" ht="20.25" customHeight="1" x14ac:dyDescent="0.2">
      <c r="A106" s="773" t="s">
        <v>259</v>
      </c>
      <c r="B106" s="773"/>
      <c r="C106" s="773"/>
      <c r="D106" s="773"/>
      <c r="E106" s="773"/>
      <c r="F106" s="773"/>
      <c r="G106" s="773"/>
      <c r="H106" s="773"/>
      <c r="I106" s="773"/>
      <c r="J106" s="773"/>
      <c r="K106" s="773"/>
    </row>
    <row r="108" spans="1:20" x14ac:dyDescent="0.2">
      <c r="A108" s="693" t="s">
        <v>272</v>
      </c>
      <c r="B108" s="693"/>
      <c r="C108" s="693"/>
      <c r="D108" s="693"/>
      <c r="E108" s="693"/>
      <c r="F108" s="693"/>
      <c r="G108" s="693"/>
      <c r="H108" s="693"/>
      <c r="I108" s="693"/>
      <c r="J108" s="693"/>
      <c r="K108" s="693"/>
      <c r="L108" s="693"/>
      <c r="M108" s="693"/>
      <c r="N108" s="693"/>
      <c r="O108" s="693"/>
      <c r="P108" s="693"/>
      <c r="Q108" s="693"/>
      <c r="R108" s="693"/>
      <c r="S108" s="693"/>
      <c r="T108" s="693"/>
    </row>
    <row r="109" spans="1:20" x14ac:dyDescent="0.2">
      <c r="A109" s="693" t="s">
        <v>273</v>
      </c>
      <c r="B109" s="693"/>
      <c r="C109" s="693"/>
      <c r="D109" s="693"/>
      <c r="E109" s="693"/>
      <c r="F109" s="693"/>
      <c r="G109" s="693"/>
      <c r="H109" s="693"/>
      <c r="I109" s="693"/>
      <c r="J109" s="693"/>
      <c r="K109" s="693"/>
      <c r="L109" s="693"/>
      <c r="M109" s="693"/>
      <c r="N109" s="693"/>
      <c r="O109" s="693"/>
      <c r="P109" s="693"/>
      <c r="Q109" s="693"/>
      <c r="R109" s="693"/>
      <c r="S109" s="693"/>
      <c r="T109" s="693"/>
    </row>
  </sheetData>
  <mergeCells count="108">
    <mergeCell ref="M4:M5"/>
    <mergeCell ref="N4:N5"/>
    <mergeCell ref="I93:L93"/>
    <mergeCell ref="I94:I95"/>
    <mergeCell ref="A2:A5"/>
    <mergeCell ref="Q37:R37"/>
    <mergeCell ref="R95:R96"/>
    <mergeCell ref="M37:N37"/>
    <mergeCell ref="O37:P37"/>
    <mergeCell ref="M95:M96"/>
    <mergeCell ref="N95:N96"/>
    <mergeCell ref="O4:O5"/>
    <mergeCell ref="P4:P5"/>
    <mergeCell ref="Q4:Q5"/>
    <mergeCell ref="R4:R5"/>
    <mergeCell ref="M36:T36"/>
    <mergeCell ref="G37:G39"/>
    <mergeCell ref="H37:H39"/>
    <mergeCell ref="I37:L37"/>
    <mergeCell ref="S95:S96"/>
    <mergeCell ref="T95:T96"/>
    <mergeCell ref="Q95:Q96"/>
    <mergeCell ref="S62:S63"/>
    <mergeCell ref="J4:L4"/>
    <mergeCell ref="A99:B99"/>
    <mergeCell ref="A1:T1"/>
    <mergeCell ref="S37:T37"/>
    <mergeCell ref="I38:I39"/>
    <mergeCell ref="J38:L38"/>
    <mergeCell ref="M38:M39"/>
    <mergeCell ref="N38:N39"/>
    <mergeCell ref="O38:O39"/>
    <mergeCell ref="P38:P39"/>
    <mergeCell ref="Q38:Q39"/>
    <mergeCell ref="R38:R39"/>
    <mergeCell ref="S38:S39"/>
    <mergeCell ref="T38:T39"/>
    <mergeCell ref="M2:T2"/>
    <mergeCell ref="G3:G5"/>
    <mergeCell ref="B2:B5"/>
    <mergeCell ref="C2:F4"/>
    <mergeCell ref="G2:L2"/>
    <mergeCell ref="Q3:R3"/>
    <mergeCell ref="A22:B22"/>
    <mergeCell ref="S3:T3"/>
    <mergeCell ref="S4:S5"/>
    <mergeCell ref="T4:T5"/>
    <mergeCell ref="I4:I5"/>
    <mergeCell ref="G60:L60"/>
    <mergeCell ref="M60:T60"/>
    <mergeCell ref="G61:G63"/>
    <mergeCell ref="H61:H63"/>
    <mergeCell ref="I61:L61"/>
    <mergeCell ref="M61:N61"/>
    <mergeCell ref="O61:P61"/>
    <mergeCell ref="Q61:R61"/>
    <mergeCell ref="S61:T61"/>
    <mergeCell ref="I62:I63"/>
    <mergeCell ref="J62:L62"/>
    <mergeCell ref="R62:R63"/>
    <mergeCell ref="H3:H5"/>
    <mergeCell ref="I3:L3"/>
    <mergeCell ref="M3:N3"/>
    <mergeCell ref="O3:P3"/>
    <mergeCell ref="A108:T108"/>
    <mergeCell ref="A100:B100"/>
    <mergeCell ref="H100:L100"/>
    <mergeCell ref="A101:B101"/>
    <mergeCell ref="H101:L101"/>
    <mergeCell ref="A102:B102"/>
    <mergeCell ref="H102:L102"/>
    <mergeCell ref="A103:B103"/>
    <mergeCell ref="H103:L103"/>
    <mergeCell ref="G99:G105"/>
    <mergeCell ref="H99:L99"/>
    <mergeCell ref="A105:B105"/>
    <mergeCell ref="H105:L105"/>
    <mergeCell ref="A106:K106"/>
    <mergeCell ref="T62:T63"/>
    <mergeCell ref="M62:M63"/>
    <mergeCell ref="N62:N63"/>
    <mergeCell ref="O62:O63"/>
    <mergeCell ref="P62:P63"/>
    <mergeCell ref="Q62:Q63"/>
    <mergeCell ref="A109:T109"/>
    <mergeCell ref="A92:A95"/>
    <mergeCell ref="B92:B95"/>
    <mergeCell ref="C92:F94"/>
    <mergeCell ref="G92:L92"/>
    <mergeCell ref="A36:A39"/>
    <mergeCell ref="B36:B39"/>
    <mergeCell ref="C36:F38"/>
    <mergeCell ref="G36:L36"/>
    <mergeCell ref="M92:T93"/>
    <mergeCell ref="G93:G95"/>
    <mergeCell ref="H93:H95"/>
    <mergeCell ref="J94:L94"/>
    <mergeCell ref="M94:N94"/>
    <mergeCell ref="O94:P94"/>
    <mergeCell ref="S94:T94"/>
    <mergeCell ref="Q94:R94"/>
    <mergeCell ref="O95:O96"/>
    <mergeCell ref="P95:P96"/>
    <mergeCell ref="A104:B104"/>
    <mergeCell ref="H104:L104"/>
    <mergeCell ref="A60:A63"/>
    <mergeCell ref="B60:B63"/>
    <mergeCell ref="C60:F62"/>
  </mergeCells>
  <pageMargins left="0.62" right="0.19685039370078741" top="0.76" bottom="0.19685039370078741" header="0" footer="0"/>
  <pageSetup paperSize="9" scale="85" fitToWidth="0" fitToHeight="0" orientation="landscape" r:id="rId1"/>
  <rowBreaks count="3" manualBreakCount="3">
    <brk id="35" max="16383" man="1"/>
    <brk id="59" max="16383" man="1"/>
    <brk id="88" max="19" man="1"/>
  </rowBreaks>
  <ignoredErrors>
    <ignoredError sqref="G9:G10 H8 J8 N8 G20:G21 G24" formulaRange="1"/>
    <ignoredError sqref="D77 F76 F67 D68 F80 F84 D10:D11 D13:D15 E12 E16 D17:D21 D26 E27 C28:C29 E31 E9 D34:D35 D85 D81 F57 D52:D54 D46:D48 E45 D41:D44 D40 F51" numberStoredAsText="1"/>
    <ignoredError sqref="G30 L22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13"/>
  <sheetViews>
    <sheetView zoomScale="90" zoomScaleNormal="90" zoomScaleSheetLayoutView="110" zoomScalePageLayoutView="70" workbookViewId="0">
      <selection activeCell="AR87" sqref="AR87:AV87"/>
    </sheetView>
  </sheetViews>
  <sheetFormatPr defaultRowHeight="15" x14ac:dyDescent="0.25"/>
  <cols>
    <col min="1" max="1" width="4.42578125" bestFit="1" customWidth="1"/>
    <col min="2" max="2" width="11.42578125" customWidth="1"/>
    <col min="3" max="3" width="39.28515625" customWidth="1"/>
    <col min="4" max="4" width="3.28515625" customWidth="1"/>
    <col min="5" max="20" width="2.7109375" bestFit="1" customWidth="1"/>
    <col min="21" max="21" width="5.140625" customWidth="1"/>
    <col min="22" max="23" width="2.7109375" bestFit="1" customWidth="1"/>
    <col min="24" max="24" width="3.28515625" customWidth="1"/>
    <col min="25" max="48" width="2.7109375" bestFit="1" customWidth="1"/>
    <col min="49" max="49" width="5.5703125" customWidth="1"/>
    <col min="50" max="52" width="2.7109375" bestFit="1" customWidth="1"/>
    <col min="53" max="53" width="12" customWidth="1"/>
  </cols>
  <sheetData>
    <row r="1" spans="1:53" ht="22.5" x14ac:dyDescent="0.3">
      <c r="A1" s="26"/>
      <c r="B1" s="26"/>
      <c r="C1" s="27" t="s">
        <v>0</v>
      </c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8" t="s">
        <v>281</v>
      </c>
      <c r="Y1" s="28"/>
      <c r="Z1" s="28"/>
      <c r="AA1" s="28"/>
      <c r="AB1" s="28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6"/>
    </row>
    <row r="2" spans="1:53" x14ac:dyDescent="0.25">
      <c r="A2" s="26"/>
      <c r="B2" s="26"/>
      <c r="C2" s="27" t="s">
        <v>1</v>
      </c>
      <c r="D2" s="27" t="s">
        <v>2</v>
      </c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6"/>
    </row>
    <row r="3" spans="1:53" ht="15.75" thickBot="1" x14ac:dyDescent="0.3">
      <c r="A3" s="26"/>
      <c r="B3" s="26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6"/>
    </row>
    <row r="4" spans="1:53" x14ac:dyDescent="0.25">
      <c r="A4" s="810" t="s">
        <v>3</v>
      </c>
      <c r="B4" s="813" t="s">
        <v>4</v>
      </c>
      <c r="C4" s="740" t="s">
        <v>5</v>
      </c>
      <c r="D4" s="818" t="s">
        <v>6</v>
      </c>
      <c r="E4" s="819"/>
      <c r="F4" s="819"/>
      <c r="G4" s="820"/>
      <c r="H4" s="818" t="s">
        <v>7</v>
      </c>
      <c r="I4" s="819"/>
      <c r="J4" s="819"/>
      <c r="K4" s="819"/>
      <c r="L4" s="820"/>
      <c r="M4" s="818" t="s">
        <v>8</v>
      </c>
      <c r="N4" s="819"/>
      <c r="O4" s="819"/>
      <c r="P4" s="820"/>
      <c r="Q4" s="818" t="s">
        <v>9</v>
      </c>
      <c r="R4" s="819"/>
      <c r="S4" s="819"/>
      <c r="T4" s="819"/>
      <c r="U4" s="820"/>
      <c r="V4" s="818" t="s">
        <v>10</v>
      </c>
      <c r="W4" s="819"/>
      <c r="X4" s="819"/>
      <c r="Y4" s="819"/>
      <c r="Z4" s="820"/>
      <c r="AA4" s="818" t="s">
        <v>11</v>
      </c>
      <c r="AB4" s="819"/>
      <c r="AC4" s="819"/>
      <c r="AD4" s="820"/>
      <c r="AE4" s="819" t="s">
        <v>12</v>
      </c>
      <c r="AF4" s="819"/>
      <c r="AG4" s="819"/>
      <c r="AH4" s="819"/>
      <c r="AI4" s="818" t="s">
        <v>13</v>
      </c>
      <c r="AJ4" s="819"/>
      <c r="AK4" s="819"/>
      <c r="AL4" s="819"/>
      <c r="AM4" s="820"/>
      <c r="AN4" s="819" t="s">
        <v>14</v>
      </c>
      <c r="AO4" s="819"/>
      <c r="AP4" s="819"/>
      <c r="AQ4" s="819"/>
      <c r="AR4" s="818" t="s">
        <v>15</v>
      </c>
      <c r="AS4" s="819"/>
      <c r="AT4" s="819"/>
      <c r="AU4" s="819"/>
      <c r="AV4" s="820"/>
      <c r="AW4" s="818" t="s">
        <v>16</v>
      </c>
      <c r="AX4" s="819"/>
      <c r="AY4" s="819"/>
      <c r="AZ4" s="820"/>
      <c r="BA4" s="821" t="s">
        <v>17</v>
      </c>
    </row>
    <row r="5" spans="1:53" x14ac:dyDescent="0.25">
      <c r="A5" s="811"/>
      <c r="B5" s="814"/>
      <c r="C5" s="816"/>
      <c r="D5" s="30">
        <v>1</v>
      </c>
      <c r="E5" s="31">
        <v>8</v>
      </c>
      <c r="F5" s="31">
        <v>15</v>
      </c>
      <c r="G5" s="32">
        <v>22</v>
      </c>
      <c r="H5" s="30">
        <v>29</v>
      </c>
      <c r="I5" s="31">
        <v>6</v>
      </c>
      <c r="J5" s="31">
        <v>13</v>
      </c>
      <c r="K5" s="31">
        <v>20</v>
      </c>
      <c r="L5" s="33">
        <v>27</v>
      </c>
      <c r="M5" s="34">
        <v>3</v>
      </c>
      <c r="N5" s="35">
        <v>10</v>
      </c>
      <c r="O5" s="31">
        <v>17</v>
      </c>
      <c r="P5" s="32">
        <v>24</v>
      </c>
      <c r="Q5" s="30">
        <v>1</v>
      </c>
      <c r="R5" s="31">
        <v>8</v>
      </c>
      <c r="S5" s="31">
        <v>15</v>
      </c>
      <c r="T5" s="31">
        <v>22</v>
      </c>
      <c r="U5" s="824" t="s">
        <v>18</v>
      </c>
      <c r="V5" s="34">
        <v>29</v>
      </c>
      <c r="W5" s="31">
        <v>5</v>
      </c>
      <c r="X5" s="31">
        <v>12</v>
      </c>
      <c r="Y5" s="31">
        <v>19</v>
      </c>
      <c r="Z5" s="32">
        <v>26</v>
      </c>
      <c r="AA5" s="30">
        <v>2</v>
      </c>
      <c r="AB5" s="31">
        <v>9</v>
      </c>
      <c r="AC5" s="31">
        <v>16</v>
      </c>
      <c r="AD5" s="33">
        <v>23</v>
      </c>
      <c r="AE5" s="34">
        <v>2</v>
      </c>
      <c r="AF5" s="31">
        <v>9</v>
      </c>
      <c r="AG5" s="31">
        <v>16</v>
      </c>
      <c r="AH5" s="32">
        <v>23</v>
      </c>
      <c r="AI5" s="30">
        <v>30</v>
      </c>
      <c r="AJ5" s="31">
        <v>6</v>
      </c>
      <c r="AK5" s="31">
        <v>13</v>
      </c>
      <c r="AL5" s="31">
        <v>20</v>
      </c>
      <c r="AM5" s="33">
        <v>27</v>
      </c>
      <c r="AN5" s="34">
        <v>4</v>
      </c>
      <c r="AO5" s="31">
        <v>11</v>
      </c>
      <c r="AP5" s="31">
        <v>18</v>
      </c>
      <c r="AQ5" s="32">
        <v>25</v>
      </c>
      <c r="AR5" s="30">
        <v>1</v>
      </c>
      <c r="AS5" s="31">
        <v>8</v>
      </c>
      <c r="AT5" s="31">
        <v>15</v>
      </c>
      <c r="AU5" s="31">
        <v>22</v>
      </c>
      <c r="AV5" s="36">
        <v>29</v>
      </c>
      <c r="AW5" s="826" t="s">
        <v>18</v>
      </c>
      <c r="AX5" s="37">
        <v>6</v>
      </c>
      <c r="AY5" s="37">
        <v>13</v>
      </c>
      <c r="AZ5" s="38">
        <v>20</v>
      </c>
      <c r="BA5" s="822"/>
    </row>
    <row r="6" spans="1:53" x14ac:dyDescent="0.25">
      <c r="A6" s="811"/>
      <c r="B6" s="814"/>
      <c r="C6" s="816"/>
      <c r="D6" s="30">
        <v>7</v>
      </c>
      <c r="E6" s="31">
        <v>14</v>
      </c>
      <c r="F6" s="31">
        <v>21</v>
      </c>
      <c r="G6" s="32">
        <v>28</v>
      </c>
      <c r="H6" s="30">
        <v>5</v>
      </c>
      <c r="I6" s="31">
        <v>12</v>
      </c>
      <c r="J6" s="31">
        <v>19</v>
      </c>
      <c r="K6" s="31">
        <v>26</v>
      </c>
      <c r="L6" s="33">
        <v>2</v>
      </c>
      <c r="M6" s="34">
        <v>9</v>
      </c>
      <c r="N6" s="31">
        <v>16</v>
      </c>
      <c r="O6" s="31">
        <v>23</v>
      </c>
      <c r="P6" s="32">
        <v>30</v>
      </c>
      <c r="Q6" s="30">
        <v>7</v>
      </c>
      <c r="R6" s="31">
        <v>14</v>
      </c>
      <c r="S6" s="31">
        <v>21</v>
      </c>
      <c r="T6" s="31">
        <v>28</v>
      </c>
      <c r="U6" s="825"/>
      <c r="V6" s="34">
        <v>4</v>
      </c>
      <c r="W6" s="31">
        <v>11</v>
      </c>
      <c r="X6" s="31">
        <v>18</v>
      </c>
      <c r="Y6" s="31">
        <v>25</v>
      </c>
      <c r="Z6" s="32">
        <v>1</v>
      </c>
      <c r="AA6" s="30">
        <v>8</v>
      </c>
      <c r="AB6" s="31">
        <v>15</v>
      </c>
      <c r="AC6" s="31">
        <v>22</v>
      </c>
      <c r="AD6" s="33">
        <v>1</v>
      </c>
      <c r="AE6" s="34">
        <v>8</v>
      </c>
      <c r="AF6" s="31">
        <v>15</v>
      </c>
      <c r="AG6" s="31">
        <v>22</v>
      </c>
      <c r="AH6" s="32">
        <v>29</v>
      </c>
      <c r="AI6" s="30">
        <v>5</v>
      </c>
      <c r="AJ6" s="31">
        <v>12</v>
      </c>
      <c r="AK6" s="31">
        <v>19</v>
      </c>
      <c r="AL6" s="31">
        <v>26</v>
      </c>
      <c r="AM6" s="33">
        <v>3</v>
      </c>
      <c r="AN6" s="34">
        <v>10</v>
      </c>
      <c r="AO6" s="31">
        <v>17</v>
      </c>
      <c r="AP6" s="31">
        <v>24</v>
      </c>
      <c r="AQ6" s="32">
        <v>31</v>
      </c>
      <c r="AR6" s="30">
        <v>7</v>
      </c>
      <c r="AS6" s="31">
        <v>14</v>
      </c>
      <c r="AT6" s="31">
        <v>21</v>
      </c>
      <c r="AU6" s="31">
        <v>28</v>
      </c>
      <c r="AV6" s="36">
        <v>5</v>
      </c>
      <c r="AW6" s="827"/>
      <c r="AX6" s="37">
        <v>12</v>
      </c>
      <c r="AY6" s="37">
        <v>19</v>
      </c>
      <c r="AZ6" s="38">
        <v>26</v>
      </c>
      <c r="BA6" s="822"/>
    </row>
    <row r="7" spans="1:53" x14ac:dyDescent="0.25">
      <c r="A7" s="811"/>
      <c r="B7" s="814"/>
      <c r="C7" s="816"/>
      <c r="D7" s="828"/>
      <c r="E7" s="755"/>
      <c r="F7" s="755"/>
      <c r="G7" s="755"/>
      <c r="H7" s="755"/>
      <c r="I7" s="755"/>
      <c r="J7" s="755"/>
      <c r="K7" s="755"/>
      <c r="L7" s="755"/>
      <c r="M7" s="755"/>
      <c r="N7" s="755"/>
      <c r="O7" s="755"/>
      <c r="P7" s="755"/>
      <c r="Q7" s="755"/>
      <c r="R7" s="755"/>
      <c r="S7" s="755"/>
      <c r="T7" s="755"/>
      <c r="U7" s="755"/>
      <c r="V7" s="755"/>
      <c r="W7" s="755"/>
      <c r="X7" s="755"/>
      <c r="Y7" s="755"/>
      <c r="Z7" s="755"/>
      <c r="AA7" s="755"/>
      <c r="AB7" s="755"/>
      <c r="AC7" s="755"/>
      <c r="AD7" s="755"/>
      <c r="AE7" s="755"/>
      <c r="AF7" s="755"/>
      <c r="AG7" s="755"/>
      <c r="AH7" s="755"/>
      <c r="AI7" s="755"/>
      <c r="AJ7" s="755"/>
      <c r="AK7" s="755"/>
      <c r="AL7" s="755"/>
      <c r="AM7" s="755"/>
      <c r="AN7" s="755"/>
      <c r="AO7" s="755"/>
      <c r="AP7" s="755"/>
      <c r="AQ7" s="755"/>
      <c r="AR7" s="755"/>
      <c r="AS7" s="755"/>
      <c r="AT7" s="755"/>
      <c r="AU7" s="755"/>
      <c r="AV7" s="755"/>
      <c r="AW7" s="755"/>
      <c r="AX7" s="755"/>
      <c r="AY7" s="755"/>
      <c r="AZ7" s="756"/>
      <c r="BA7" s="822"/>
    </row>
    <row r="8" spans="1:53" ht="15.75" thickBot="1" x14ac:dyDescent="0.3">
      <c r="A8" s="812"/>
      <c r="B8" s="815"/>
      <c r="C8" s="817"/>
      <c r="D8" s="39">
        <v>1</v>
      </c>
      <c r="E8" s="40">
        <v>2</v>
      </c>
      <c r="F8" s="40">
        <v>3</v>
      </c>
      <c r="G8" s="41">
        <v>4</v>
      </c>
      <c r="H8" s="39">
        <v>5</v>
      </c>
      <c r="I8" s="40">
        <v>6</v>
      </c>
      <c r="J8" s="40">
        <v>7</v>
      </c>
      <c r="K8" s="40">
        <v>8</v>
      </c>
      <c r="L8" s="42">
        <v>9</v>
      </c>
      <c r="M8" s="43">
        <v>10</v>
      </c>
      <c r="N8" s="40">
        <v>11</v>
      </c>
      <c r="O8" s="40">
        <v>12</v>
      </c>
      <c r="P8" s="41">
        <v>13</v>
      </c>
      <c r="Q8" s="39">
        <v>14</v>
      </c>
      <c r="R8" s="40">
        <v>15</v>
      </c>
      <c r="S8" s="40">
        <v>16</v>
      </c>
      <c r="T8" s="40">
        <v>17</v>
      </c>
      <c r="U8" s="42"/>
      <c r="V8" s="44">
        <v>18</v>
      </c>
      <c r="W8" s="45">
        <v>19</v>
      </c>
      <c r="X8" s="40">
        <v>20</v>
      </c>
      <c r="Y8" s="40">
        <v>21</v>
      </c>
      <c r="Z8" s="41">
        <v>22</v>
      </c>
      <c r="AA8" s="39">
        <v>23</v>
      </c>
      <c r="AB8" s="40">
        <v>24</v>
      </c>
      <c r="AC8" s="40">
        <v>25</v>
      </c>
      <c r="AD8" s="42">
        <v>26</v>
      </c>
      <c r="AE8" s="43">
        <v>27</v>
      </c>
      <c r="AF8" s="40">
        <v>28</v>
      </c>
      <c r="AG8" s="40">
        <v>29</v>
      </c>
      <c r="AH8" s="41">
        <v>30</v>
      </c>
      <c r="AI8" s="39">
        <v>31</v>
      </c>
      <c r="AJ8" s="40">
        <v>32</v>
      </c>
      <c r="AK8" s="40">
        <v>33</v>
      </c>
      <c r="AL8" s="40">
        <v>34</v>
      </c>
      <c r="AM8" s="42">
        <v>35</v>
      </c>
      <c r="AN8" s="43">
        <v>36</v>
      </c>
      <c r="AO8" s="40">
        <v>37</v>
      </c>
      <c r="AP8" s="40">
        <v>38</v>
      </c>
      <c r="AQ8" s="41">
        <v>39</v>
      </c>
      <c r="AR8" s="39">
        <v>40</v>
      </c>
      <c r="AS8" s="40">
        <v>41</v>
      </c>
      <c r="AT8" s="617">
        <v>42</v>
      </c>
      <c r="AU8" s="617">
        <v>43</v>
      </c>
      <c r="AV8" s="46">
        <v>44</v>
      </c>
      <c r="AW8" s="43">
        <v>45</v>
      </c>
      <c r="AX8" s="40">
        <v>46</v>
      </c>
      <c r="AY8" s="40">
        <v>47</v>
      </c>
      <c r="AZ8" s="42">
        <v>48</v>
      </c>
      <c r="BA8" s="823"/>
    </row>
    <row r="9" spans="1:53" ht="15.75" thickBot="1" x14ac:dyDescent="0.3">
      <c r="A9" s="829">
        <v>1</v>
      </c>
      <c r="B9" s="47" t="s">
        <v>240</v>
      </c>
      <c r="C9" s="48" t="s">
        <v>243</v>
      </c>
      <c r="D9" s="49">
        <v>2</v>
      </c>
      <c r="E9" s="50">
        <v>2</v>
      </c>
      <c r="F9" s="50">
        <v>2</v>
      </c>
      <c r="G9" s="50">
        <v>2</v>
      </c>
      <c r="H9" s="50">
        <v>2</v>
      </c>
      <c r="I9" s="50">
        <v>2</v>
      </c>
      <c r="J9" s="50">
        <v>2</v>
      </c>
      <c r="K9" s="50">
        <v>2</v>
      </c>
      <c r="L9" s="50">
        <v>2</v>
      </c>
      <c r="M9" s="50">
        <v>2</v>
      </c>
      <c r="N9" s="50">
        <v>2</v>
      </c>
      <c r="O9" s="50">
        <v>2</v>
      </c>
      <c r="P9" s="50">
        <v>2</v>
      </c>
      <c r="Q9" s="50">
        <v>2</v>
      </c>
      <c r="R9" s="50">
        <v>2</v>
      </c>
      <c r="S9" s="50">
        <v>2</v>
      </c>
      <c r="T9" s="51"/>
      <c r="U9" s="52">
        <f>SUM(D9:T9)</f>
        <v>32</v>
      </c>
      <c r="V9" s="53" t="s">
        <v>19</v>
      </c>
      <c r="W9" s="54" t="s">
        <v>19</v>
      </c>
      <c r="X9" s="55">
        <v>2</v>
      </c>
      <c r="Y9" s="56">
        <v>2</v>
      </c>
      <c r="Z9" s="56">
        <v>2</v>
      </c>
      <c r="AA9" s="56">
        <v>2</v>
      </c>
      <c r="AB9" s="56">
        <v>2</v>
      </c>
      <c r="AC9" s="56">
        <v>2</v>
      </c>
      <c r="AD9" s="56">
        <v>2</v>
      </c>
      <c r="AE9" s="56">
        <v>2</v>
      </c>
      <c r="AF9" s="56">
        <v>2</v>
      </c>
      <c r="AG9" s="56">
        <v>2</v>
      </c>
      <c r="AH9" s="56">
        <v>2</v>
      </c>
      <c r="AI9" s="56">
        <v>2</v>
      </c>
      <c r="AJ9" s="56">
        <v>2</v>
      </c>
      <c r="AK9" s="56">
        <v>2</v>
      </c>
      <c r="AL9" s="56">
        <v>2</v>
      </c>
      <c r="AM9" s="56">
        <v>2</v>
      </c>
      <c r="AN9" s="56">
        <v>2</v>
      </c>
      <c r="AO9" s="56">
        <v>2</v>
      </c>
      <c r="AP9" s="56">
        <v>2</v>
      </c>
      <c r="AQ9" s="56">
        <v>2</v>
      </c>
      <c r="AR9" s="56">
        <v>2</v>
      </c>
      <c r="AS9" s="56">
        <v>2</v>
      </c>
      <c r="AT9" s="56">
        <v>2</v>
      </c>
      <c r="AU9" s="395"/>
      <c r="AV9" s="58"/>
      <c r="AW9" s="59">
        <f>SUM(X9:AV9)</f>
        <v>46</v>
      </c>
      <c r="AX9" s="60" t="s">
        <v>19</v>
      </c>
      <c r="AY9" s="61" t="s">
        <v>19</v>
      </c>
      <c r="AZ9" s="62" t="s">
        <v>19</v>
      </c>
      <c r="BA9" s="59">
        <f t="shared" ref="BA9:BA27" si="0">AW9+U9</f>
        <v>78</v>
      </c>
    </row>
    <row r="10" spans="1:53" ht="15.75" thickBot="1" x14ac:dyDescent="0.3">
      <c r="A10" s="829"/>
      <c r="B10" s="47" t="s">
        <v>241</v>
      </c>
      <c r="C10" s="48" t="s">
        <v>244</v>
      </c>
      <c r="D10" s="65">
        <v>4</v>
      </c>
      <c r="E10" s="66">
        <v>2</v>
      </c>
      <c r="F10" s="66">
        <v>4</v>
      </c>
      <c r="G10" s="66">
        <v>2</v>
      </c>
      <c r="H10" s="66">
        <v>4</v>
      </c>
      <c r="I10" s="66">
        <v>2</v>
      </c>
      <c r="J10" s="66">
        <v>4</v>
      </c>
      <c r="K10" s="66">
        <v>2</v>
      </c>
      <c r="L10" s="66">
        <v>4</v>
      </c>
      <c r="M10" s="66">
        <v>2</v>
      </c>
      <c r="N10" s="66">
        <v>4</v>
      </c>
      <c r="O10" s="66">
        <v>2</v>
      </c>
      <c r="P10" s="66">
        <v>4</v>
      </c>
      <c r="Q10" s="66">
        <v>2</v>
      </c>
      <c r="R10" s="66">
        <v>4</v>
      </c>
      <c r="S10" s="66">
        <v>2</v>
      </c>
      <c r="T10" s="51"/>
      <c r="U10" s="78">
        <f t="shared" ref="U10:U22" si="1">SUM(D10:T10)</f>
        <v>48</v>
      </c>
      <c r="V10" s="394" t="s">
        <v>19</v>
      </c>
      <c r="W10" s="183" t="s">
        <v>19</v>
      </c>
      <c r="X10" s="55">
        <v>2</v>
      </c>
      <c r="Y10" s="56">
        <v>4</v>
      </c>
      <c r="Z10" s="56">
        <v>2</v>
      </c>
      <c r="AA10" s="56">
        <v>4</v>
      </c>
      <c r="AB10" s="56">
        <v>2</v>
      </c>
      <c r="AC10" s="56">
        <v>4</v>
      </c>
      <c r="AD10" s="56">
        <v>2</v>
      </c>
      <c r="AE10" s="56">
        <v>4</v>
      </c>
      <c r="AF10" s="56">
        <v>2</v>
      </c>
      <c r="AG10" s="56">
        <v>4</v>
      </c>
      <c r="AH10" s="56">
        <v>2</v>
      </c>
      <c r="AI10" s="56">
        <v>4</v>
      </c>
      <c r="AJ10" s="56">
        <v>2</v>
      </c>
      <c r="AK10" s="56">
        <v>4</v>
      </c>
      <c r="AL10" s="56">
        <v>2</v>
      </c>
      <c r="AM10" s="56">
        <v>4</v>
      </c>
      <c r="AN10" s="56">
        <v>2</v>
      </c>
      <c r="AO10" s="56">
        <v>4</v>
      </c>
      <c r="AP10" s="56">
        <v>2</v>
      </c>
      <c r="AQ10" s="56">
        <v>4</v>
      </c>
      <c r="AR10" s="56">
        <v>2</v>
      </c>
      <c r="AS10" s="56">
        <v>4</v>
      </c>
      <c r="AT10" s="51">
        <v>3</v>
      </c>
      <c r="AU10" s="57"/>
      <c r="AV10" s="58"/>
      <c r="AW10" s="74">
        <f t="shared" ref="AW10:AW13" si="2">SUM(X10:AV10)</f>
        <v>69</v>
      </c>
      <c r="AX10" s="60" t="s">
        <v>19</v>
      </c>
      <c r="AY10" s="61" t="s">
        <v>19</v>
      </c>
      <c r="AZ10" s="62" t="s">
        <v>19</v>
      </c>
      <c r="BA10" s="59">
        <f t="shared" si="0"/>
        <v>117</v>
      </c>
    </row>
    <row r="11" spans="1:53" ht="15.75" thickBot="1" x14ac:dyDescent="0.3">
      <c r="A11" s="829"/>
      <c r="B11" s="63" t="s">
        <v>20</v>
      </c>
      <c r="C11" s="64" t="s">
        <v>21</v>
      </c>
      <c r="D11" s="65">
        <v>2</v>
      </c>
      <c r="E11" s="66">
        <v>4</v>
      </c>
      <c r="F11" s="66">
        <v>2</v>
      </c>
      <c r="G11" s="66">
        <v>4</v>
      </c>
      <c r="H11" s="66">
        <v>2</v>
      </c>
      <c r="I11" s="66">
        <v>4</v>
      </c>
      <c r="J11" s="66">
        <v>2</v>
      </c>
      <c r="K11" s="66">
        <v>4</v>
      </c>
      <c r="L11" s="66">
        <v>2</v>
      </c>
      <c r="M11" s="66">
        <v>4</v>
      </c>
      <c r="N11" s="66">
        <v>2</v>
      </c>
      <c r="O11" s="66">
        <v>4</v>
      </c>
      <c r="P11" s="66">
        <v>2</v>
      </c>
      <c r="Q11" s="66">
        <v>4</v>
      </c>
      <c r="R11" s="66">
        <v>2</v>
      </c>
      <c r="S11" s="66">
        <v>4</v>
      </c>
      <c r="T11" s="67"/>
      <c r="U11" s="78">
        <f t="shared" si="1"/>
        <v>48</v>
      </c>
      <c r="V11" s="68" t="s">
        <v>19</v>
      </c>
      <c r="W11" s="69" t="s">
        <v>19</v>
      </c>
      <c r="X11" s="70">
        <v>2</v>
      </c>
      <c r="Y11" s="66">
        <v>4</v>
      </c>
      <c r="Z11" s="66">
        <v>2</v>
      </c>
      <c r="AA11" s="66">
        <v>4</v>
      </c>
      <c r="AB11" s="66">
        <v>2</v>
      </c>
      <c r="AC11" s="66">
        <v>4</v>
      </c>
      <c r="AD11" s="66">
        <v>2</v>
      </c>
      <c r="AE11" s="66">
        <v>4</v>
      </c>
      <c r="AF11" s="66">
        <v>2</v>
      </c>
      <c r="AG11" s="66">
        <v>4</v>
      </c>
      <c r="AH11" s="66">
        <v>2</v>
      </c>
      <c r="AI11" s="66">
        <v>4</v>
      </c>
      <c r="AJ11" s="66">
        <v>2</v>
      </c>
      <c r="AK11" s="66">
        <v>4</v>
      </c>
      <c r="AL11" s="66">
        <v>2</v>
      </c>
      <c r="AM11" s="66">
        <v>4</v>
      </c>
      <c r="AN11" s="66">
        <v>2</v>
      </c>
      <c r="AO11" s="66">
        <v>4</v>
      </c>
      <c r="AP11" s="66">
        <v>2</v>
      </c>
      <c r="AQ11" s="66">
        <v>4</v>
      </c>
      <c r="AR11" s="66">
        <v>2</v>
      </c>
      <c r="AS11" s="66">
        <v>4</v>
      </c>
      <c r="AT11" s="67">
        <v>3</v>
      </c>
      <c r="AU11" s="72"/>
      <c r="AV11" s="73"/>
      <c r="AW11" s="74">
        <f t="shared" si="2"/>
        <v>69</v>
      </c>
      <c r="AX11" s="75" t="s">
        <v>19</v>
      </c>
      <c r="AY11" s="76" t="s">
        <v>19</v>
      </c>
      <c r="AZ11" s="77" t="s">
        <v>19</v>
      </c>
      <c r="BA11" s="59">
        <f>AW11+U11</f>
        <v>117</v>
      </c>
    </row>
    <row r="12" spans="1:53" ht="30.75" thickBot="1" x14ac:dyDescent="0.3">
      <c r="A12" s="829"/>
      <c r="B12" s="63" t="s">
        <v>22</v>
      </c>
      <c r="C12" s="642" t="s">
        <v>283</v>
      </c>
      <c r="D12" s="65">
        <v>6</v>
      </c>
      <c r="E12" s="66">
        <v>6</v>
      </c>
      <c r="F12" s="66">
        <v>6</v>
      </c>
      <c r="G12" s="66">
        <v>6</v>
      </c>
      <c r="H12" s="66">
        <v>6</v>
      </c>
      <c r="I12" s="66">
        <v>6</v>
      </c>
      <c r="J12" s="66">
        <v>6</v>
      </c>
      <c r="K12" s="66">
        <v>6</v>
      </c>
      <c r="L12" s="66">
        <v>6</v>
      </c>
      <c r="M12" s="66">
        <v>6</v>
      </c>
      <c r="N12" s="66">
        <v>6</v>
      </c>
      <c r="O12" s="66">
        <v>6</v>
      </c>
      <c r="P12" s="66">
        <v>6</v>
      </c>
      <c r="Q12" s="66">
        <v>6</v>
      </c>
      <c r="R12" s="66">
        <v>6</v>
      </c>
      <c r="S12" s="66">
        <v>6</v>
      </c>
      <c r="T12" s="396"/>
      <c r="U12" s="78">
        <f t="shared" si="1"/>
        <v>96</v>
      </c>
      <c r="V12" s="68" t="s">
        <v>19</v>
      </c>
      <c r="W12" s="69" t="s">
        <v>19</v>
      </c>
      <c r="X12" s="70">
        <v>6</v>
      </c>
      <c r="Y12" s="66">
        <v>6</v>
      </c>
      <c r="Z12" s="66">
        <v>6</v>
      </c>
      <c r="AA12" s="66">
        <v>6</v>
      </c>
      <c r="AB12" s="66">
        <v>6</v>
      </c>
      <c r="AC12" s="66">
        <v>6</v>
      </c>
      <c r="AD12" s="66">
        <v>6</v>
      </c>
      <c r="AE12" s="66">
        <v>6</v>
      </c>
      <c r="AF12" s="66">
        <v>6</v>
      </c>
      <c r="AG12" s="66">
        <v>6</v>
      </c>
      <c r="AH12" s="66">
        <v>6</v>
      </c>
      <c r="AI12" s="66">
        <v>6</v>
      </c>
      <c r="AJ12" s="66">
        <v>6</v>
      </c>
      <c r="AK12" s="66">
        <v>6</v>
      </c>
      <c r="AL12" s="66">
        <v>6</v>
      </c>
      <c r="AM12" s="66">
        <v>6</v>
      </c>
      <c r="AN12" s="66">
        <v>6</v>
      </c>
      <c r="AO12" s="66">
        <v>6</v>
      </c>
      <c r="AP12" s="66">
        <v>6</v>
      </c>
      <c r="AQ12" s="66">
        <v>6</v>
      </c>
      <c r="AR12" s="66">
        <v>6</v>
      </c>
      <c r="AS12" s="66">
        <v>6</v>
      </c>
      <c r="AT12" s="66">
        <v>6</v>
      </c>
      <c r="AU12" s="84"/>
      <c r="AV12" s="73"/>
      <c r="AW12" s="74">
        <f t="shared" si="2"/>
        <v>138</v>
      </c>
      <c r="AX12" s="75" t="s">
        <v>19</v>
      </c>
      <c r="AY12" s="76" t="s">
        <v>19</v>
      </c>
      <c r="AZ12" s="77" t="s">
        <v>19</v>
      </c>
      <c r="BA12" s="59">
        <f t="shared" si="0"/>
        <v>234</v>
      </c>
    </row>
    <row r="13" spans="1:53" ht="15.75" thickBot="1" x14ac:dyDescent="0.3">
      <c r="A13" s="829"/>
      <c r="B13" s="63" t="s">
        <v>24</v>
      </c>
      <c r="C13" s="643" t="s">
        <v>25</v>
      </c>
      <c r="D13" s="79">
        <v>4</v>
      </c>
      <c r="E13" s="66">
        <v>2</v>
      </c>
      <c r="F13" s="66">
        <v>4</v>
      </c>
      <c r="G13" s="66">
        <v>2</v>
      </c>
      <c r="H13" s="66">
        <v>4</v>
      </c>
      <c r="I13" s="66">
        <v>2</v>
      </c>
      <c r="J13" s="66">
        <v>4</v>
      </c>
      <c r="K13" s="66">
        <v>2</v>
      </c>
      <c r="L13" s="66">
        <v>4</v>
      </c>
      <c r="M13" s="66">
        <v>2</v>
      </c>
      <c r="N13" s="66">
        <v>4</v>
      </c>
      <c r="O13" s="66">
        <v>2</v>
      </c>
      <c r="P13" s="66">
        <v>4</v>
      </c>
      <c r="Q13" s="66">
        <v>2</v>
      </c>
      <c r="R13" s="66">
        <v>4</v>
      </c>
      <c r="S13" s="66">
        <v>2</v>
      </c>
      <c r="T13" s="70"/>
      <c r="U13" s="78">
        <f t="shared" si="1"/>
        <v>48</v>
      </c>
      <c r="V13" s="68" t="s">
        <v>19</v>
      </c>
      <c r="W13" s="69" t="s">
        <v>19</v>
      </c>
      <c r="X13" s="70">
        <v>2</v>
      </c>
      <c r="Y13" s="66">
        <v>4</v>
      </c>
      <c r="Z13" s="66">
        <v>2</v>
      </c>
      <c r="AA13" s="66">
        <v>4</v>
      </c>
      <c r="AB13" s="66">
        <v>2</v>
      </c>
      <c r="AC13" s="66">
        <v>4</v>
      </c>
      <c r="AD13" s="66">
        <v>2</v>
      </c>
      <c r="AE13" s="66">
        <v>4</v>
      </c>
      <c r="AF13" s="66">
        <v>2</v>
      </c>
      <c r="AG13" s="66">
        <v>4</v>
      </c>
      <c r="AH13" s="66">
        <v>2</v>
      </c>
      <c r="AI13" s="66">
        <v>4</v>
      </c>
      <c r="AJ13" s="66">
        <v>2</v>
      </c>
      <c r="AK13" s="66">
        <v>4</v>
      </c>
      <c r="AL13" s="66">
        <v>2</v>
      </c>
      <c r="AM13" s="66">
        <v>4</v>
      </c>
      <c r="AN13" s="66">
        <v>2</v>
      </c>
      <c r="AO13" s="66">
        <v>4</v>
      </c>
      <c r="AP13" s="66">
        <v>2</v>
      </c>
      <c r="AQ13" s="66">
        <v>2</v>
      </c>
      <c r="AR13" s="66">
        <v>4</v>
      </c>
      <c r="AS13" s="66">
        <v>4</v>
      </c>
      <c r="AT13" s="70">
        <v>3</v>
      </c>
      <c r="AU13" s="72"/>
      <c r="AV13" s="73"/>
      <c r="AW13" s="624">
        <f t="shared" si="2"/>
        <v>69</v>
      </c>
      <c r="AX13" s="75" t="s">
        <v>19</v>
      </c>
      <c r="AY13" s="76" t="s">
        <v>19</v>
      </c>
      <c r="AZ13" s="77" t="s">
        <v>19</v>
      </c>
      <c r="BA13" s="59">
        <f t="shared" si="0"/>
        <v>117</v>
      </c>
    </row>
    <row r="14" spans="1:53" ht="15.75" thickBot="1" x14ac:dyDescent="0.3">
      <c r="A14" s="829"/>
      <c r="B14" s="80" t="s">
        <v>26</v>
      </c>
      <c r="C14" s="81" t="s">
        <v>27</v>
      </c>
      <c r="D14" s="79">
        <v>2</v>
      </c>
      <c r="E14" s="66">
        <v>4</v>
      </c>
      <c r="F14" s="66">
        <v>2</v>
      </c>
      <c r="G14" s="66">
        <v>4</v>
      </c>
      <c r="H14" s="66">
        <v>2</v>
      </c>
      <c r="I14" s="66">
        <v>4</v>
      </c>
      <c r="J14" s="66">
        <v>2</v>
      </c>
      <c r="K14" s="66">
        <v>4</v>
      </c>
      <c r="L14" s="66">
        <v>2</v>
      </c>
      <c r="M14" s="66">
        <v>4</v>
      </c>
      <c r="N14" s="66">
        <v>2</v>
      </c>
      <c r="O14" s="66">
        <v>4</v>
      </c>
      <c r="P14" s="66">
        <v>2</v>
      </c>
      <c r="Q14" s="66">
        <v>4</v>
      </c>
      <c r="R14" s="66">
        <v>2</v>
      </c>
      <c r="S14" s="66">
        <v>4</v>
      </c>
      <c r="T14" s="70"/>
      <c r="U14" s="78">
        <f t="shared" si="1"/>
        <v>48</v>
      </c>
      <c r="V14" s="68" t="s">
        <v>19</v>
      </c>
      <c r="W14" s="69" t="s">
        <v>19</v>
      </c>
      <c r="X14" s="70">
        <v>4</v>
      </c>
      <c r="Y14" s="66">
        <v>2</v>
      </c>
      <c r="Z14" s="66">
        <v>4</v>
      </c>
      <c r="AA14" s="66">
        <v>2</v>
      </c>
      <c r="AB14" s="66">
        <v>4</v>
      </c>
      <c r="AC14" s="66">
        <v>2</v>
      </c>
      <c r="AD14" s="66">
        <v>4</v>
      </c>
      <c r="AE14" s="66">
        <v>2</v>
      </c>
      <c r="AF14" s="66">
        <v>4</v>
      </c>
      <c r="AG14" s="66">
        <v>2</v>
      </c>
      <c r="AH14" s="66">
        <v>4</v>
      </c>
      <c r="AI14" s="66">
        <v>2</v>
      </c>
      <c r="AJ14" s="66">
        <v>4</v>
      </c>
      <c r="AK14" s="66">
        <v>2</v>
      </c>
      <c r="AL14" s="66">
        <v>4</v>
      </c>
      <c r="AM14" s="66">
        <v>2</v>
      </c>
      <c r="AN14" s="66">
        <v>4</v>
      </c>
      <c r="AO14" s="66">
        <v>2</v>
      </c>
      <c r="AP14" s="66">
        <v>4</v>
      </c>
      <c r="AQ14" s="66">
        <v>2</v>
      </c>
      <c r="AR14" s="66">
        <v>4</v>
      </c>
      <c r="AS14" s="66">
        <v>2</v>
      </c>
      <c r="AT14" s="70">
        <v>3</v>
      </c>
      <c r="AU14" s="72"/>
      <c r="AV14" s="73"/>
      <c r="AW14" s="74">
        <f t="shared" ref="AW14:AW27" si="3">AV14+AU14+AT14+AS14+AR14+AQ14+AP14+AO14+AN14+AM14+AL14+AK14+AJ14+AI14+AH14+AG14+AF14+AE14+AD14+AC14+AB14+AA14+Z14+Y14+X14</f>
        <v>69</v>
      </c>
      <c r="AX14" s="75" t="s">
        <v>19</v>
      </c>
      <c r="AY14" s="76" t="s">
        <v>19</v>
      </c>
      <c r="AZ14" s="77" t="s">
        <v>19</v>
      </c>
      <c r="BA14" s="59">
        <f t="shared" si="0"/>
        <v>117</v>
      </c>
    </row>
    <row r="15" spans="1:53" ht="15.75" thickBot="1" x14ac:dyDescent="0.3">
      <c r="A15" s="829"/>
      <c r="B15" s="63" t="s">
        <v>28</v>
      </c>
      <c r="C15" s="83" t="s">
        <v>276</v>
      </c>
      <c r="D15" s="79">
        <v>2</v>
      </c>
      <c r="E15" s="66">
        <v>2</v>
      </c>
      <c r="F15" s="66">
        <v>2</v>
      </c>
      <c r="G15" s="66">
        <v>2</v>
      </c>
      <c r="H15" s="66">
        <v>2</v>
      </c>
      <c r="I15" s="66">
        <v>2</v>
      </c>
      <c r="J15" s="66">
        <v>2</v>
      </c>
      <c r="K15" s="66">
        <v>2</v>
      </c>
      <c r="L15" s="66">
        <v>2</v>
      </c>
      <c r="M15" s="66">
        <v>2</v>
      </c>
      <c r="N15" s="66">
        <v>2</v>
      </c>
      <c r="O15" s="66">
        <v>2</v>
      </c>
      <c r="P15" s="66">
        <v>2</v>
      </c>
      <c r="Q15" s="66">
        <v>2</v>
      </c>
      <c r="R15" s="66">
        <v>2</v>
      </c>
      <c r="S15" s="66">
        <v>2</v>
      </c>
      <c r="T15" s="70"/>
      <c r="U15" s="78">
        <f t="shared" si="1"/>
        <v>32</v>
      </c>
      <c r="V15" s="68" t="s">
        <v>19</v>
      </c>
      <c r="W15" s="69" t="s">
        <v>19</v>
      </c>
      <c r="X15" s="70">
        <v>2</v>
      </c>
      <c r="Y15" s="66">
        <v>2</v>
      </c>
      <c r="Z15" s="66">
        <v>2</v>
      </c>
      <c r="AA15" s="66">
        <v>2</v>
      </c>
      <c r="AB15" s="66">
        <v>2</v>
      </c>
      <c r="AC15" s="66">
        <v>2</v>
      </c>
      <c r="AD15" s="66">
        <v>2</v>
      </c>
      <c r="AE15" s="66">
        <v>2</v>
      </c>
      <c r="AF15" s="66">
        <v>2</v>
      </c>
      <c r="AG15" s="66">
        <v>2</v>
      </c>
      <c r="AH15" s="66">
        <v>2</v>
      </c>
      <c r="AI15" s="66">
        <v>2</v>
      </c>
      <c r="AJ15" s="66">
        <v>2</v>
      </c>
      <c r="AK15" s="66">
        <v>2</v>
      </c>
      <c r="AL15" s="66">
        <v>0</v>
      </c>
      <c r="AM15" s="66">
        <v>2</v>
      </c>
      <c r="AN15" s="66">
        <v>0</v>
      </c>
      <c r="AO15" s="66">
        <v>2</v>
      </c>
      <c r="AP15" s="66">
        <v>0</v>
      </c>
      <c r="AQ15" s="66">
        <v>2</v>
      </c>
      <c r="AR15" s="66">
        <v>0</v>
      </c>
      <c r="AS15" s="66">
        <v>2</v>
      </c>
      <c r="AT15" s="70">
        <v>2</v>
      </c>
      <c r="AU15" s="72"/>
      <c r="AV15" s="73"/>
      <c r="AW15" s="74">
        <f t="shared" si="3"/>
        <v>38</v>
      </c>
      <c r="AX15" s="75" t="s">
        <v>19</v>
      </c>
      <c r="AY15" s="76" t="s">
        <v>19</v>
      </c>
      <c r="AZ15" s="77" t="s">
        <v>19</v>
      </c>
      <c r="BA15" s="59">
        <f t="shared" si="0"/>
        <v>70</v>
      </c>
    </row>
    <row r="16" spans="1:53" ht="15.75" thickBot="1" x14ac:dyDescent="0.3">
      <c r="A16" s="829"/>
      <c r="B16" s="63" t="s">
        <v>29</v>
      </c>
      <c r="C16" s="83" t="s">
        <v>30</v>
      </c>
      <c r="D16" s="65">
        <v>2</v>
      </c>
      <c r="E16" s="66">
        <v>2</v>
      </c>
      <c r="F16" s="66">
        <v>2</v>
      </c>
      <c r="G16" s="66">
        <v>2</v>
      </c>
      <c r="H16" s="66">
        <v>2</v>
      </c>
      <c r="I16" s="66">
        <v>2</v>
      </c>
      <c r="J16" s="66">
        <v>2</v>
      </c>
      <c r="K16" s="66">
        <v>2</v>
      </c>
      <c r="L16" s="66">
        <v>2</v>
      </c>
      <c r="M16" s="66">
        <v>2</v>
      </c>
      <c r="N16" s="66">
        <v>2</v>
      </c>
      <c r="O16" s="66">
        <v>2</v>
      </c>
      <c r="P16" s="66">
        <v>2</v>
      </c>
      <c r="Q16" s="66">
        <v>2</v>
      </c>
      <c r="R16" s="66">
        <v>2</v>
      </c>
      <c r="S16" s="66">
        <v>2</v>
      </c>
      <c r="T16" s="396"/>
      <c r="U16" s="78">
        <f t="shared" si="1"/>
        <v>32</v>
      </c>
      <c r="V16" s="68" t="s">
        <v>19</v>
      </c>
      <c r="W16" s="69" t="s">
        <v>19</v>
      </c>
      <c r="X16" s="70">
        <v>4</v>
      </c>
      <c r="Y16" s="66">
        <v>2</v>
      </c>
      <c r="Z16" s="66">
        <v>4</v>
      </c>
      <c r="AA16" s="66">
        <v>2</v>
      </c>
      <c r="AB16" s="66">
        <v>4</v>
      </c>
      <c r="AC16" s="66">
        <v>2</v>
      </c>
      <c r="AD16" s="66">
        <v>4</v>
      </c>
      <c r="AE16" s="66">
        <v>2</v>
      </c>
      <c r="AF16" s="66">
        <v>4</v>
      </c>
      <c r="AG16" s="66">
        <v>2</v>
      </c>
      <c r="AH16" s="66">
        <v>4</v>
      </c>
      <c r="AI16" s="66">
        <v>2</v>
      </c>
      <c r="AJ16" s="66">
        <v>4</v>
      </c>
      <c r="AK16" s="66">
        <v>2</v>
      </c>
      <c r="AL16" s="66">
        <v>4</v>
      </c>
      <c r="AM16" s="66">
        <v>2</v>
      </c>
      <c r="AN16" s="66">
        <v>4</v>
      </c>
      <c r="AO16" s="66">
        <v>2</v>
      </c>
      <c r="AP16" s="66">
        <v>4</v>
      </c>
      <c r="AQ16" s="66">
        <v>2</v>
      </c>
      <c r="AR16" s="66">
        <v>4</v>
      </c>
      <c r="AS16" s="66">
        <v>2</v>
      </c>
      <c r="AT16" s="66">
        <v>2</v>
      </c>
      <c r="AU16" s="84"/>
      <c r="AV16" s="73"/>
      <c r="AW16" s="74">
        <f t="shared" si="3"/>
        <v>68</v>
      </c>
      <c r="AX16" s="75" t="s">
        <v>19</v>
      </c>
      <c r="AY16" s="76" t="s">
        <v>19</v>
      </c>
      <c r="AZ16" s="77" t="s">
        <v>19</v>
      </c>
      <c r="BA16" s="59">
        <f t="shared" si="0"/>
        <v>100</v>
      </c>
    </row>
    <row r="17" spans="1:53" ht="15.75" thickBot="1" x14ac:dyDescent="0.3">
      <c r="A17" s="829"/>
      <c r="B17" s="63" t="s">
        <v>31</v>
      </c>
      <c r="C17" s="83" t="s">
        <v>32</v>
      </c>
      <c r="D17" s="65">
        <v>2</v>
      </c>
      <c r="E17" s="66">
        <v>2</v>
      </c>
      <c r="F17" s="66">
        <v>2</v>
      </c>
      <c r="G17" s="66">
        <v>2</v>
      </c>
      <c r="H17" s="66">
        <v>2</v>
      </c>
      <c r="I17" s="66">
        <v>2</v>
      </c>
      <c r="J17" s="66">
        <v>2</v>
      </c>
      <c r="K17" s="66">
        <v>2</v>
      </c>
      <c r="L17" s="66">
        <v>2</v>
      </c>
      <c r="M17" s="66">
        <v>2</v>
      </c>
      <c r="N17" s="66">
        <v>2</v>
      </c>
      <c r="O17" s="66">
        <v>2</v>
      </c>
      <c r="P17" s="66">
        <v>2</v>
      </c>
      <c r="Q17" s="66">
        <v>2</v>
      </c>
      <c r="R17" s="66">
        <v>2</v>
      </c>
      <c r="S17" s="66">
        <v>2</v>
      </c>
      <c r="T17" s="66"/>
      <c r="U17" s="78">
        <f t="shared" si="1"/>
        <v>32</v>
      </c>
      <c r="V17" s="68" t="s">
        <v>19</v>
      </c>
      <c r="W17" s="69" t="s">
        <v>19</v>
      </c>
      <c r="X17" s="70">
        <v>2</v>
      </c>
      <c r="Y17" s="70">
        <v>2</v>
      </c>
      <c r="Z17" s="70">
        <v>2</v>
      </c>
      <c r="AA17" s="70">
        <v>2</v>
      </c>
      <c r="AB17" s="70">
        <v>2</v>
      </c>
      <c r="AC17" s="70">
        <v>2</v>
      </c>
      <c r="AD17" s="70">
        <v>2</v>
      </c>
      <c r="AE17" s="70">
        <v>2</v>
      </c>
      <c r="AF17" s="70">
        <v>2</v>
      </c>
      <c r="AG17" s="70">
        <v>2</v>
      </c>
      <c r="AH17" s="70">
        <v>2</v>
      </c>
      <c r="AI17" s="70">
        <v>2</v>
      </c>
      <c r="AJ17" s="70">
        <v>2</v>
      </c>
      <c r="AK17" s="70">
        <v>2</v>
      </c>
      <c r="AL17" s="70">
        <v>2</v>
      </c>
      <c r="AM17" s="70">
        <v>2</v>
      </c>
      <c r="AN17" s="70">
        <v>2</v>
      </c>
      <c r="AO17" s="70">
        <v>2</v>
      </c>
      <c r="AP17" s="70">
        <v>2</v>
      </c>
      <c r="AQ17" s="70">
        <v>2</v>
      </c>
      <c r="AR17" s="70">
        <v>2</v>
      </c>
      <c r="AS17" s="70">
        <v>2</v>
      </c>
      <c r="AT17" s="66">
        <v>2</v>
      </c>
      <c r="AU17" s="72"/>
      <c r="AV17" s="73"/>
      <c r="AW17" s="74">
        <f t="shared" si="3"/>
        <v>46</v>
      </c>
      <c r="AX17" s="75" t="s">
        <v>19</v>
      </c>
      <c r="AY17" s="76" t="s">
        <v>19</v>
      </c>
      <c r="AZ17" s="77" t="s">
        <v>19</v>
      </c>
      <c r="BA17" s="59">
        <f t="shared" si="0"/>
        <v>78</v>
      </c>
    </row>
    <row r="18" spans="1:53" ht="15.75" thickBot="1" x14ac:dyDescent="0.3">
      <c r="A18" s="829"/>
      <c r="B18" s="63" t="s">
        <v>33</v>
      </c>
      <c r="C18" s="83" t="s">
        <v>34</v>
      </c>
      <c r="D18" s="79">
        <v>4</v>
      </c>
      <c r="E18" s="66">
        <v>2</v>
      </c>
      <c r="F18" s="66">
        <v>4</v>
      </c>
      <c r="G18" s="66">
        <v>2</v>
      </c>
      <c r="H18" s="66">
        <v>4</v>
      </c>
      <c r="I18" s="66">
        <v>2</v>
      </c>
      <c r="J18" s="66">
        <v>4</v>
      </c>
      <c r="K18" s="66">
        <v>2</v>
      </c>
      <c r="L18" s="66">
        <v>4</v>
      </c>
      <c r="M18" s="66">
        <v>2</v>
      </c>
      <c r="N18" s="66">
        <v>4</v>
      </c>
      <c r="O18" s="66">
        <v>2</v>
      </c>
      <c r="P18" s="66">
        <v>4</v>
      </c>
      <c r="Q18" s="66">
        <v>2</v>
      </c>
      <c r="R18" s="66">
        <v>4</v>
      </c>
      <c r="S18" s="66">
        <v>2</v>
      </c>
      <c r="T18" s="70"/>
      <c r="U18" s="78">
        <f t="shared" si="1"/>
        <v>48</v>
      </c>
      <c r="V18" s="68" t="s">
        <v>19</v>
      </c>
      <c r="W18" s="69" t="s">
        <v>19</v>
      </c>
      <c r="X18" s="70">
        <v>2</v>
      </c>
      <c r="Y18" s="66">
        <v>2</v>
      </c>
      <c r="Z18" s="66">
        <v>2</v>
      </c>
      <c r="AA18" s="66">
        <v>2</v>
      </c>
      <c r="AB18" s="66">
        <v>2</v>
      </c>
      <c r="AC18" s="66">
        <v>2</v>
      </c>
      <c r="AD18" s="66">
        <v>2</v>
      </c>
      <c r="AE18" s="66">
        <v>2</v>
      </c>
      <c r="AF18" s="66">
        <v>2</v>
      </c>
      <c r="AG18" s="66">
        <v>2</v>
      </c>
      <c r="AH18" s="66">
        <v>4</v>
      </c>
      <c r="AI18" s="66">
        <v>2</v>
      </c>
      <c r="AJ18" s="66">
        <v>4</v>
      </c>
      <c r="AK18" s="66">
        <v>4</v>
      </c>
      <c r="AL18" s="66">
        <v>6</v>
      </c>
      <c r="AM18" s="66">
        <v>4</v>
      </c>
      <c r="AN18" s="66">
        <v>6</v>
      </c>
      <c r="AO18" s="66">
        <v>4</v>
      </c>
      <c r="AP18" s="66">
        <v>6</v>
      </c>
      <c r="AQ18" s="66">
        <v>4</v>
      </c>
      <c r="AR18" s="66">
        <v>6</v>
      </c>
      <c r="AS18" s="66">
        <v>2</v>
      </c>
      <c r="AT18" s="70">
        <v>4</v>
      </c>
      <c r="AU18" s="72"/>
      <c r="AV18" s="73"/>
      <c r="AW18" s="74">
        <f t="shared" si="3"/>
        <v>76</v>
      </c>
      <c r="AX18" s="75" t="s">
        <v>19</v>
      </c>
      <c r="AY18" s="76" t="s">
        <v>19</v>
      </c>
      <c r="AZ18" s="77" t="s">
        <v>19</v>
      </c>
      <c r="BA18" s="59">
        <f t="shared" si="0"/>
        <v>124</v>
      </c>
    </row>
    <row r="19" spans="1:53" ht="15.75" thickBot="1" x14ac:dyDescent="0.3">
      <c r="A19" s="829"/>
      <c r="B19" s="63" t="s">
        <v>35</v>
      </c>
      <c r="C19" s="85" t="s">
        <v>36</v>
      </c>
      <c r="D19" s="79">
        <v>2</v>
      </c>
      <c r="E19" s="66">
        <v>2</v>
      </c>
      <c r="F19" s="66">
        <v>2</v>
      </c>
      <c r="G19" s="66">
        <v>2</v>
      </c>
      <c r="H19" s="66">
        <v>2</v>
      </c>
      <c r="I19" s="66">
        <v>2</v>
      </c>
      <c r="J19" s="66">
        <v>2</v>
      </c>
      <c r="K19" s="66">
        <v>2</v>
      </c>
      <c r="L19" s="66">
        <v>2</v>
      </c>
      <c r="M19" s="66">
        <v>2</v>
      </c>
      <c r="N19" s="66">
        <v>2</v>
      </c>
      <c r="O19" s="66">
        <v>2</v>
      </c>
      <c r="P19" s="66">
        <v>2</v>
      </c>
      <c r="Q19" s="66">
        <v>2</v>
      </c>
      <c r="R19" s="66">
        <v>2</v>
      </c>
      <c r="S19" s="66">
        <v>2</v>
      </c>
      <c r="T19" s="66"/>
      <c r="U19" s="78">
        <f t="shared" si="1"/>
        <v>32</v>
      </c>
      <c r="V19" s="68" t="s">
        <v>19</v>
      </c>
      <c r="W19" s="69" t="s">
        <v>19</v>
      </c>
      <c r="X19" s="70">
        <v>2</v>
      </c>
      <c r="Y19" s="66">
        <v>2</v>
      </c>
      <c r="Z19" s="66">
        <v>2</v>
      </c>
      <c r="AA19" s="66">
        <v>2</v>
      </c>
      <c r="AB19" s="66">
        <v>2</v>
      </c>
      <c r="AC19" s="66">
        <v>2</v>
      </c>
      <c r="AD19" s="66">
        <v>2</v>
      </c>
      <c r="AE19" s="66">
        <v>2</v>
      </c>
      <c r="AF19" s="66">
        <v>2</v>
      </c>
      <c r="AG19" s="66">
        <v>2</v>
      </c>
      <c r="AH19" s="66">
        <v>2</v>
      </c>
      <c r="AI19" s="66">
        <v>2</v>
      </c>
      <c r="AJ19" s="66">
        <v>2</v>
      </c>
      <c r="AK19" s="66">
        <v>2</v>
      </c>
      <c r="AL19" s="66">
        <v>2</v>
      </c>
      <c r="AM19" s="66">
        <v>2</v>
      </c>
      <c r="AN19" s="66">
        <v>2</v>
      </c>
      <c r="AO19" s="66">
        <v>2</v>
      </c>
      <c r="AP19" s="66">
        <v>2</v>
      </c>
      <c r="AQ19" s="66">
        <v>2</v>
      </c>
      <c r="AR19" s="66">
        <v>2</v>
      </c>
      <c r="AS19" s="66">
        <v>2</v>
      </c>
      <c r="AT19" s="66">
        <v>2</v>
      </c>
      <c r="AU19" s="72"/>
      <c r="AV19" s="73"/>
      <c r="AW19" s="74">
        <f t="shared" si="3"/>
        <v>46</v>
      </c>
      <c r="AX19" s="75" t="s">
        <v>19</v>
      </c>
      <c r="AY19" s="76" t="s">
        <v>19</v>
      </c>
      <c r="AZ19" s="77" t="s">
        <v>19</v>
      </c>
      <c r="BA19" s="59">
        <f t="shared" si="0"/>
        <v>78</v>
      </c>
    </row>
    <row r="20" spans="1:53" ht="15.75" thickBot="1" x14ac:dyDescent="0.3">
      <c r="A20" s="829"/>
      <c r="B20" s="63" t="s">
        <v>37</v>
      </c>
      <c r="C20" s="86" t="s">
        <v>38</v>
      </c>
      <c r="D20" s="65">
        <v>2</v>
      </c>
      <c r="E20" s="66">
        <v>4</v>
      </c>
      <c r="F20" s="66">
        <v>2</v>
      </c>
      <c r="G20" s="66">
        <v>4</v>
      </c>
      <c r="H20" s="66">
        <v>2</v>
      </c>
      <c r="I20" s="66">
        <v>4</v>
      </c>
      <c r="J20" s="66">
        <v>2</v>
      </c>
      <c r="K20" s="66">
        <v>4</v>
      </c>
      <c r="L20" s="66">
        <v>2</v>
      </c>
      <c r="M20" s="66">
        <v>2</v>
      </c>
      <c r="N20" s="66">
        <v>2</v>
      </c>
      <c r="O20" s="66">
        <v>2</v>
      </c>
      <c r="P20" s="66">
        <v>2</v>
      </c>
      <c r="Q20" s="66">
        <v>2</v>
      </c>
      <c r="R20" s="66">
        <v>2</v>
      </c>
      <c r="S20" s="66">
        <v>3</v>
      </c>
      <c r="T20" s="66"/>
      <c r="U20" s="78">
        <f t="shared" si="1"/>
        <v>41</v>
      </c>
      <c r="V20" s="68" t="s">
        <v>19</v>
      </c>
      <c r="W20" s="69" t="s">
        <v>19</v>
      </c>
      <c r="X20" s="70">
        <v>2</v>
      </c>
      <c r="Y20" s="66">
        <v>4</v>
      </c>
      <c r="Z20" s="66">
        <v>2</v>
      </c>
      <c r="AA20" s="66">
        <v>4</v>
      </c>
      <c r="AB20" s="66">
        <v>2</v>
      </c>
      <c r="AC20" s="66">
        <v>4</v>
      </c>
      <c r="AD20" s="66">
        <v>2</v>
      </c>
      <c r="AE20" s="66">
        <v>4</v>
      </c>
      <c r="AF20" s="66">
        <v>2</v>
      </c>
      <c r="AG20" s="66">
        <v>4</v>
      </c>
      <c r="AH20" s="66">
        <v>2</v>
      </c>
      <c r="AI20" s="66">
        <v>4</v>
      </c>
      <c r="AJ20" s="66">
        <v>2</v>
      </c>
      <c r="AK20" s="66">
        <v>2</v>
      </c>
      <c r="AL20" s="66">
        <v>2</v>
      </c>
      <c r="AM20" s="66">
        <v>2</v>
      </c>
      <c r="AN20" s="66">
        <v>2</v>
      </c>
      <c r="AO20" s="66">
        <v>2</v>
      </c>
      <c r="AP20" s="66">
        <v>2</v>
      </c>
      <c r="AQ20" s="66">
        <v>2</v>
      </c>
      <c r="AR20" s="66">
        <v>2</v>
      </c>
      <c r="AS20" s="66">
        <v>2</v>
      </c>
      <c r="AT20" s="66">
        <v>2</v>
      </c>
      <c r="AU20" s="72"/>
      <c r="AV20" s="87"/>
      <c r="AW20" s="74">
        <f t="shared" si="3"/>
        <v>58</v>
      </c>
      <c r="AX20" s="75" t="s">
        <v>19</v>
      </c>
      <c r="AY20" s="76" t="s">
        <v>19</v>
      </c>
      <c r="AZ20" s="77" t="s">
        <v>19</v>
      </c>
      <c r="BA20" s="59">
        <f>AW20+U20</f>
        <v>99</v>
      </c>
    </row>
    <row r="21" spans="1:53" ht="15.75" thickBot="1" x14ac:dyDescent="0.3">
      <c r="A21" s="829"/>
      <c r="B21" s="63" t="s">
        <v>275</v>
      </c>
      <c r="C21" s="86" t="s">
        <v>274</v>
      </c>
      <c r="D21" s="89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78"/>
      <c r="V21" s="68" t="s">
        <v>19</v>
      </c>
      <c r="W21" s="69" t="s">
        <v>19</v>
      </c>
      <c r="X21" s="91">
        <v>4</v>
      </c>
      <c r="Y21" s="90">
        <v>0</v>
      </c>
      <c r="Z21" s="90">
        <v>4</v>
      </c>
      <c r="AA21" s="90">
        <v>0</v>
      </c>
      <c r="AB21" s="90">
        <v>4</v>
      </c>
      <c r="AC21" s="90">
        <v>0</v>
      </c>
      <c r="AD21" s="90">
        <v>4</v>
      </c>
      <c r="AE21" s="90">
        <v>0</v>
      </c>
      <c r="AF21" s="90">
        <v>4</v>
      </c>
      <c r="AG21" s="90">
        <v>0</v>
      </c>
      <c r="AH21" s="90">
        <v>2</v>
      </c>
      <c r="AI21" s="90">
        <v>0</v>
      </c>
      <c r="AJ21" s="90">
        <v>2</v>
      </c>
      <c r="AK21" s="90">
        <v>0</v>
      </c>
      <c r="AL21" s="90">
        <v>2</v>
      </c>
      <c r="AM21" s="90">
        <v>0</v>
      </c>
      <c r="AN21" s="90">
        <v>2</v>
      </c>
      <c r="AO21" s="90">
        <v>0</v>
      </c>
      <c r="AP21" s="90">
        <v>2</v>
      </c>
      <c r="AQ21" s="90">
        <v>2</v>
      </c>
      <c r="AR21" s="90">
        <v>0</v>
      </c>
      <c r="AS21" s="90">
        <v>2</v>
      </c>
      <c r="AT21" s="90">
        <v>2</v>
      </c>
      <c r="AU21" s="72"/>
      <c r="AV21" s="87"/>
      <c r="AW21" s="74">
        <f t="shared" si="3"/>
        <v>36</v>
      </c>
      <c r="AX21" s="75" t="s">
        <v>19</v>
      </c>
      <c r="AY21" s="76" t="s">
        <v>19</v>
      </c>
      <c r="AZ21" s="77" t="s">
        <v>19</v>
      </c>
      <c r="BA21" s="59">
        <f>AW21+U21</f>
        <v>36</v>
      </c>
    </row>
    <row r="22" spans="1:53" ht="15.75" thickBot="1" x14ac:dyDescent="0.3">
      <c r="A22" s="829"/>
      <c r="B22" s="63" t="s">
        <v>39</v>
      </c>
      <c r="C22" s="88" t="s">
        <v>40</v>
      </c>
      <c r="D22" s="89">
        <v>2</v>
      </c>
      <c r="E22" s="90">
        <v>2</v>
      </c>
      <c r="F22" s="90">
        <v>2</v>
      </c>
      <c r="G22" s="90">
        <v>2</v>
      </c>
      <c r="H22" s="90">
        <v>2</v>
      </c>
      <c r="I22" s="90">
        <v>2</v>
      </c>
      <c r="J22" s="90">
        <v>2</v>
      </c>
      <c r="K22" s="90">
        <v>2</v>
      </c>
      <c r="L22" s="90">
        <v>2</v>
      </c>
      <c r="M22" s="90">
        <v>4</v>
      </c>
      <c r="N22" s="90">
        <v>2</v>
      </c>
      <c r="O22" s="90">
        <v>4</v>
      </c>
      <c r="P22" s="90">
        <v>2</v>
      </c>
      <c r="Q22" s="90">
        <v>4</v>
      </c>
      <c r="R22" s="90">
        <v>2</v>
      </c>
      <c r="S22" s="90">
        <v>3</v>
      </c>
      <c r="T22" s="90"/>
      <c r="U22" s="625">
        <f t="shared" si="1"/>
        <v>39</v>
      </c>
      <c r="V22" s="68" t="s">
        <v>19</v>
      </c>
      <c r="W22" s="69" t="s">
        <v>19</v>
      </c>
      <c r="X22" s="91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72"/>
      <c r="AV22" s="87"/>
      <c r="AW22" s="74">
        <f>SUM(X22:AV22)</f>
        <v>0</v>
      </c>
      <c r="AX22" s="75" t="s">
        <v>19</v>
      </c>
      <c r="AY22" s="76" t="s">
        <v>19</v>
      </c>
      <c r="AZ22" s="77" t="s">
        <v>19</v>
      </c>
      <c r="BA22" s="59">
        <f t="shared" si="0"/>
        <v>39</v>
      </c>
    </row>
    <row r="23" spans="1:53" ht="30.75" thickBot="1" x14ac:dyDescent="0.3">
      <c r="A23" s="829"/>
      <c r="B23" s="92" t="s">
        <v>41</v>
      </c>
      <c r="C23" s="93" t="s">
        <v>42</v>
      </c>
      <c r="D23" s="89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82"/>
      <c r="V23" s="68" t="s">
        <v>19</v>
      </c>
      <c r="W23" s="69" t="s">
        <v>19</v>
      </c>
      <c r="X23" s="91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71"/>
      <c r="AU23" s="72"/>
      <c r="AV23" s="87"/>
      <c r="AW23" s="74">
        <f t="shared" si="3"/>
        <v>0</v>
      </c>
      <c r="AX23" s="75" t="s">
        <v>19</v>
      </c>
      <c r="AY23" s="76" t="s">
        <v>19</v>
      </c>
      <c r="AZ23" s="77" t="s">
        <v>19</v>
      </c>
      <c r="BA23" s="59">
        <f t="shared" si="0"/>
        <v>0</v>
      </c>
    </row>
    <row r="24" spans="1:53" ht="15.75" thickBot="1" x14ac:dyDescent="0.3">
      <c r="A24" s="830" t="s">
        <v>43</v>
      </c>
      <c r="B24" s="831"/>
      <c r="C24" s="832"/>
      <c r="D24" s="94">
        <f t="shared" ref="D24:T24" si="4">SUM(D9:D23)</f>
        <v>36</v>
      </c>
      <c r="E24" s="95">
        <f t="shared" si="4"/>
        <v>36</v>
      </c>
      <c r="F24" s="95">
        <f t="shared" si="4"/>
        <v>36</v>
      </c>
      <c r="G24" s="95">
        <f t="shared" si="4"/>
        <v>36</v>
      </c>
      <c r="H24" s="95">
        <f t="shared" si="4"/>
        <v>36</v>
      </c>
      <c r="I24" s="95">
        <f t="shared" si="4"/>
        <v>36</v>
      </c>
      <c r="J24" s="95">
        <f t="shared" si="4"/>
        <v>36</v>
      </c>
      <c r="K24" s="95">
        <f t="shared" si="4"/>
        <v>36</v>
      </c>
      <c r="L24" s="95">
        <f t="shared" si="4"/>
        <v>36</v>
      </c>
      <c r="M24" s="95">
        <f t="shared" si="4"/>
        <v>36</v>
      </c>
      <c r="N24" s="95">
        <f t="shared" si="4"/>
        <v>36</v>
      </c>
      <c r="O24" s="95">
        <f t="shared" si="4"/>
        <v>36</v>
      </c>
      <c r="P24" s="95">
        <f t="shared" si="4"/>
        <v>36</v>
      </c>
      <c r="Q24" s="95">
        <f t="shared" si="4"/>
        <v>36</v>
      </c>
      <c r="R24" s="95">
        <f t="shared" si="4"/>
        <v>36</v>
      </c>
      <c r="S24" s="95">
        <f t="shared" si="4"/>
        <v>36</v>
      </c>
      <c r="T24" s="96">
        <f t="shared" si="4"/>
        <v>0</v>
      </c>
      <c r="U24" s="97">
        <f t="shared" ref="U24:U27" si="5">T24+S24+R24+Q24+P24+O24+N24+M24+L24+K24+J24+I24+H24+G24+F24+E24+D24</f>
        <v>576</v>
      </c>
      <c r="V24" s="53" t="s">
        <v>19</v>
      </c>
      <c r="W24" s="54" t="s">
        <v>19</v>
      </c>
      <c r="X24" s="98">
        <f t="shared" ref="X24:AT24" si="6">SUM(X9:X23)</f>
        <v>36</v>
      </c>
      <c r="Y24" s="95">
        <f t="shared" si="6"/>
        <v>36</v>
      </c>
      <c r="Z24" s="95">
        <f t="shared" si="6"/>
        <v>36</v>
      </c>
      <c r="AA24" s="95">
        <f t="shared" si="6"/>
        <v>36</v>
      </c>
      <c r="AB24" s="95">
        <f t="shared" si="6"/>
        <v>36</v>
      </c>
      <c r="AC24" s="95">
        <f t="shared" si="6"/>
        <v>36</v>
      </c>
      <c r="AD24" s="95">
        <f t="shared" si="6"/>
        <v>36</v>
      </c>
      <c r="AE24" s="95">
        <f t="shared" si="6"/>
        <v>36</v>
      </c>
      <c r="AF24" s="95">
        <f t="shared" si="6"/>
        <v>36</v>
      </c>
      <c r="AG24" s="95">
        <f t="shared" si="6"/>
        <v>36</v>
      </c>
      <c r="AH24" s="95">
        <f t="shared" si="6"/>
        <v>36</v>
      </c>
      <c r="AI24" s="95">
        <f t="shared" si="6"/>
        <v>36</v>
      </c>
      <c r="AJ24" s="95">
        <f t="shared" si="6"/>
        <v>36</v>
      </c>
      <c r="AK24" s="95">
        <f t="shared" si="6"/>
        <v>36</v>
      </c>
      <c r="AL24" s="95">
        <f t="shared" si="6"/>
        <v>36</v>
      </c>
      <c r="AM24" s="95">
        <f t="shared" si="6"/>
        <v>36</v>
      </c>
      <c r="AN24" s="95">
        <f t="shared" si="6"/>
        <v>36</v>
      </c>
      <c r="AO24" s="95">
        <f t="shared" si="6"/>
        <v>36</v>
      </c>
      <c r="AP24" s="95">
        <f t="shared" si="6"/>
        <v>36</v>
      </c>
      <c r="AQ24" s="95">
        <f t="shared" si="6"/>
        <v>36</v>
      </c>
      <c r="AR24" s="95">
        <f t="shared" si="6"/>
        <v>36</v>
      </c>
      <c r="AS24" s="95">
        <f t="shared" si="6"/>
        <v>36</v>
      </c>
      <c r="AT24" s="95">
        <f t="shared" si="6"/>
        <v>36</v>
      </c>
      <c r="AU24" s="95"/>
      <c r="AV24" s="99">
        <f>SUM(AV9:AV23)</f>
        <v>0</v>
      </c>
      <c r="AW24" s="100">
        <f>SUM(AW9:AW23)</f>
        <v>828</v>
      </c>
      <c r="AX24" s="53" t="s">
        <v>19</v>
      </c>
      <c r="AY24" s="101" t="s">
        <v>19</v>
      </c>
      <c r="AZ24" s="54" t="s">
        <v>19</v>
      </c>
      <c r="BA24" s="59">
        <f t="shared" si="0"/>
        <v>1404</v>
      </c>
    </row>
    <row r="25" spans="1:53" ht="15.75" thickBot="1" x14ac:dyDescent="0.3">
      <c r="A25" s="833" t="s">
        <v>44</v>
      </c>
      <c r="B25" s="834"/>
      <c r="C25" s="835"/>
      <c r="D25" s="65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102"/>
      <c r="U25" s="103"/>
      <c r="V25" s="68" t="s">
        <v>19</v>
      </c>
      <c r="W25" s="69" t="s">
        <v>19</v>
      </c>
      <c r="X25" s="70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104"/>
      <c r="AV25" s="105"/>
      <c r="AW25" s="106"/>
      <c r="AX25" s="68" t="s">
        <v>19</v>
      </c>
      <c r="AY25" s="76" t="s">
        <v>19</v>
      </c>
      <c r="AZ25" s="69" t="s">
        <v>19</v>
      </c>
      <c r="BA25" s="59">
        <f t="shared" si="0"/>
        <v>0</v>
      </c>
    </row>
    <row r="26" spans="1:53" ht="15.75" thickBot="1" x14ac:dyDescent="0.3">
      <c r="A26" s="833" t="s">
        <v>45</v>
      </c>
      <c r="B26" s="834"/>
      <c r="C26" s="835"/>
      <c r="D26" s="65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102">
        <v>36</v>
      </c>
      <c r="U26" s="103"/>
      <c r="V26" s="68" t="s">
        <v>19</v>
      </c>
      <c r="W26" s="69" t="s">
        <v>19</v>
      </c>
      <c r="X26" s="70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107">
        <v>36</v>
      </c>
      <c r="AV26" s="73"/>
      <c r="AW26" s="106">
        <f t="shared" si="3"/>
        <v>36</v>
      </c>
      <c r="AX26" s="68" t="s">
        <v>19</v>
      </c>
      <c r="AY26" s="76" t="s">
        <v>19</v>
      </c>
      <c r="AZ26" s="69" t="s">
        <v>19</v>
      </c>
      <c r="BA26" s="59">
        <f t="shared" si="0"/>
        <v>36</v>
      </c>
    </row>
    <row r="27" spans="1:53" ht="15.75" thickBot="1" x14ac:dyDescent="0.3">
      <c r="A27" s="836" t="s">
        <v>46</v>
      </c>
      <c r="B27" s="837"/>
      <c r="C27" s="838"/>
      <c r="D27" s="108">
        <f>D26+D25+D24</f>
        <v>36</v>
      </c>
      <c r="E27" s="109">
        <f t="shared" ref="E27:T27" si="7">E26+E25+E24</f>
        <v>36</v>
      </c>
      <c r="F27" s="110">
        <f t="shared" si="7"/>
        <v>36</v>
      </c>
      <c r="G27" s="110">
        <f t="shared" si="7"/>
        <v>36</v>
      </c>
      <c r="H27" s="110">
        <f t="shared" si="7"/>
        <v>36</v>
      </c>
      <c r="I27" s="110">
        <f t="shared" si="7"/>
        <v>36</v>
      </c>
      <c r="J27" s="110">
        <f t="shared" si="7"/>
        <v>36</v>
      </c>
      <c r="K27" s="110">
        <f t="shared" si="7"/>
        <v>36</v>
      </c>
      <c r="L27" s="110">
        <f t="shared" si="7"/>
        <v>36</v>
      </c>
      <c r="M27" s="110">
        <f t="shared" si="7"/>
        <v>36</v>
      </c>
      <c r="N27" s="110">
        <f t="shared" si="7"/>
        <v>36</v>
      </c>
      <c r="O27" s="109">
        <f t="shared" si="7"/>
        <v>36</v>
      </c>
      <c r="P27" s="109">
        <f t="shared" si="7"/>
        <v>36</v>
      </c>
      <c r="Q27" s="109">
        <f t="shared" si="7"/>
        <v>36</v>
      </c>
      <c r="R27" s="109">
        <f t="shared" si="7"/>
        <v>36</v>
      </c>
      <c r="S27" s="109">
        <f t="shared" si="7"/>
        <v>36</v>
      </c>
      <c r="T27" s="111">
        <f t="shared" si="7"/>
        <v>36</v>
      </c>
      <c r="U27" s="112">
        <f t="shared" si="5"/>
        <v>612</v>
      </c>
      <c r="V27" s="113" t="s">
        <v>19</v>
      </c>
      <c r="W27" s="114" t="s">
        <v>19</v>
      </c>
      <c r="X27" s="115">
        <f>X26+X25+X24</f>
        <v>36</v>
      </c>
      <c r="Y27" s="109">
        <f t="shared" ref="Y27:AV27" si="8">Y26+Y25+Y24</f>
        <v>36</v>
      </c>
      <c r="Z27" s="109">
        <f t="shared" si="8"/>
        <v>36</v>
      </c>
      <c r="AA27" s="109">
        <f t="shared" si="8"/>
        <v>36</v>
      </c>
      <c r="AB27" s="109">
        <f t="shared" si="8"/>
        <v>36</v>
      </c>
      <c r="AC27" s="109">
        <f t="shared" si="8"/>
        <v>36</v>
      </c>
      <c r="AD27" s="109">
        <f t="shared" si="8"/>
        <v>36</v>
      </c>
      <c r="AE27" s="109">
        <f t="shared" si="8"/>
        <v>36</v>
      </c>
      <c r="AF27" s="109">
        <f t="shared" si="8"/>
        <v>36</v>
      </c>
      <c r="AG27" s="109">
        <f t="shared" si="8"/>
        <v>36</v>
      </c>
      <c r="AH27" s="109">
        <f t="shared" si="8"/>
        <v>36</v>
      </c>
      <c r="AI27" s="109">
        <f t="shared" si="8"/>
        <v>36</v>
      </c>
      <c r="AJ27" s="109">
        <f t="shared" si="8"/>
        <v>36</v>
      </c>
      <c r="AK27" s="109">
        <f t="shared" si="8"/>
        <v>36</v>
      </c>
      <c r="AL27" s="109">
        <f t="shared" si="8"/>
        <v>36</v>
      </c>
      <c r="AM27" s="109">
        <f t="shared" si="8"/>
        <v>36</v>
      </c>
      <c r="AN27" s="110">
        <f t="shared" si="8"/>
        <v>36</v>
      </c>
      <c r="AO27" s="110">
        <f t="shared" si="8"/>
        <v>36</v>
      </c>
      <c r="AP27" s="110">
        <f t="shared" si="8"/>
        <v>36</v>
      </c>
      <c r="AQ27" s="110">
        <f t="shared" si="8"/>
        <v>36</v>
      </c>
      <c r="AR27" s="110">
        <f t="shared" si="8"/>
        <v>36</v>
      </c>
      <c r="AS27" s="110">
        <f t="shared" si="8"/>
        <v>36</v>
      </c>
      <c r="AT27" s="110">
        <f t="shared" si="8"/>
        <v>36</v>
      </c>
      <c r="AU27" s="116">
        <f t="shared" si="8"/>
        <v>36</v>
      </c>
      <c r="AV27" s="117">
        <f t="shared" si="8"/>
        <v>0</v>
      </c>
      <c r="AW27" s="118">
        <f t="shared" si="3"/>
        <v>864</v>
      </c>
      <c r="AX27" s="119" t="s">
        <v>19</v>
      </c>
      <c r="AY27" s="120" t="s">
        <v>19</v>
      </c>
      <c r="AZ27" s="121" t="s">
        <v>19</v>
      </c>
      <c r="BA27" s="59">
        <f t="shared" si="0"/>
        <v>1476</v>
      </c>
    </row>
    <row r="28" spans="1:53" ht="15.75" thickBot="1" x14ac:dyDescent="0.3"/>
    <row r="29" spans="1:53" x14ac:dyDescent="0.25">
      <c r="A29" s="810" t="s">
        <v>3</v>
      </c>
      <c r="B29" s="813" t="s">
        <v>4</v>
      </c>
      <c r="C29" s="740" t="s">
        <v>5</v>
      </c>
      <c r="D29" s="818" t="s">
        <v>6</v>
      </c>
      <c r="E29" s="819"/>
      <c r="F29" s="819"/>
      <c r="G29" s="820"/>
      <c r="H29" s="818" t="s">
        <v>7</v>
      </c>
      <c r="I29" s="819"/>
      <c r="J29" s="819"/>
      <c r="K29" s="819"/>
      <c r="L29" s="820"/>
      <c r="M29" s="818" t="s">
        <v>8</v>
      </c>
      <c r="N29" s="819"/>
      <c r="O29" s="819"/>
      <c r="P29" s="820"/>
      <c r="Q29" s="818" t="s">
        <v>9</v>
      </c>
      <c r="R29" s="819"/>
      <c r="S29" s="819"/>
      <c r="T29" s="819"/>
      <c r="U29" s="820"/>
      <c r="V29" s="818" t="s">
        <v>10</v>
      </c>
      <c r="W29" s="819"/>
      <c r="X29" s="819"/>
      <c r="Y29" s="819"/>
      <c r="Z29" s="820"/>
      <c r="AA29" s="818" t="s">
        <v>11</v>
      </c>
      <c r="AB29" s="819"/>
      <c r="AC29" s="819"/>
      <c r="AD29" s="820"/>
      <c r="AE29" s="819" t="s">
        <v>12</v>
      </c>
      <c r="AF29" s="819"/>
      <c r="AG29" s="819"/>
      <c r="AH29" s="819"/>
      <c r="AI29" s="818" t="s">
        <v>13</v>
      </c>
      <c r="AJ29" s="819"/>
      <c r="AK29" s="819"/>
      <c r="AL29" s="819"/>
      <c r="AM29" s="820"/>
      <c r="AN29" s="819" t="s">
        <v>14</v>
      </c>
      <c r="AO29" s="819"/>
      <c r="AP29" s="819"/>
      <c r="AQ29" s="819"/>
      <c r="AR29" s="818" t="s">
        <v>15</v>
      </c>
      <c r="AS29" s="819"/>
      <c r="AT29" s="819"/>
      <c r="AU29" s="819"/>
      <c r="AV29" s="820"/>
      <c r="AW29" s="818" t="s">
        <v>16</v>
      </c>
      <c r="AX29" s="819"/>
      <c r="AY29" s="819"/>
      <c r="AZ29" s="819"/>
      <c r="BA29" s="740" t="s">
        <v>17</v>
      </c>
    </row>
    <row r="30" spans="1:53" x14ac:dyDescent="0.25">
      <c r="A30" s="811"/>
      <c r="B30" s="814"/>
      <c r="C30" s="816"/>
      <c r="D30" s="30">
        <v>1</v>
      </c>
      <c r="E30" s="31">
        <v>8</v>
      </c>
      <c r="F30" s="31">
        <v>15</v>
      </c>
      <c r="G30" s="32">
        <v>22</v>
      </c>
      <c r="H30" s="30">
        <v>29</v>
      </c>
      <c r="I30" s="31">
        <v>6</v>
      </c>
      <c r="J30" s="31">
        <v>13</v>
      </c>
      <c r="K30" s="31">
        <v>20</v>
      </c>
      <c r="L30" s="33">
        <v>27</v>
      </c>
      <c r="M30" s="34">
        <v>3</v>
      </c>
      <c r="N30" s="35">
        <v>10</v>
      </c>
      <c r="O30" s="31">
        <v>17</v>
      </c>
      <c r="P30" s="32">
        <v>24</v>
      </c>
      <c r="Q30" s="30">
        <v>1</v>
      </c>
      <c r="R30" s="31">
        <v>8</v>
      </c>
      <c r="S30" s="31">
        <v>15</v>
      </c>
      <c r="T30" s="31">
        <v>22</v>
      </c>
      <c r="U30" s="824" t="s">
        <v>18</v>
      </c>
      <c r="V30" s="34">
        <v>29</v>
      </c>
      <c r="W30" s="31">
        <v>5</v>
      </c>
      <c r="X30" s="31">
        <v>12</v>
      </c>
      <c r="Y30" s="31">
        <v>19</v>
      </c>
      <c r="Z30" s="32">
        <v>26</v>
      </c>
      <c r="AA30" s="30">
        <v>2</v>
      </c>
      <c r="AB30" s="31">
        <v>9</v>
      </c>
      <c r="AC30" s="31">
        <v>16</v>
      </c>
      <c r="AD30" s="33">
        <v>23</v>
      </c>
      <c r="AE30" s="34">
        <v>2</v>
      </c>
      <c r="AF30" s="31">
        <v>9</v>
      </c>
      <c r="AG30" s="31">
        <v>16</v>
      </c>
      <c r="AH30" s="32">
        <v>23</v>
      </c>
      <c r="AI30" s="30">
        <v>30</v>
      </c>
      <c r="AJ30" s="31">
        <v>6</v>
      </c>
      <c r="AK30" s="31">
        <v>13</v>
      </c>
      <c r="AL30" s="31">
        <v>20</v>
      </c>
      <c r="AM30" s="33">
        <v>27</v>
      </c>
      <c r="AN30" s="34">
        <v>4</v>
      </c>
      <c r="AO30" s="31">
        <v>11</v>
      </c>
      <c r="AP30" s="31">
        <v>18</v>
      </c>
      <c r="AQ30" s="32">
        <v>25</v>
      </c>
      <c r="AR30" s="30">
        <v>1</v>
      </c>
      <c r="AS30" s="31">
        <v>8</v>
      </c>
      <c r="AT30" s="31">
        <v>15</v>
      </c>
      <c r="AU30" s="31">
        <v>22</v>
      </c>
      <c r="AV30" s="36">
        <v>29</v>
      </c>
      <c r="AW30" s="826" t="s">
        <v>18</v>
      </c>
      <c r="AX30" s="37">
        <v>6</v>
      </c>
      <c r="AY30" s="37">
        <v>13</v>
      </c>
      <c r="AZ30" s="122">
        <v>20</v>
      </c>
      <c r="BA30" s="816"/>
    </row>
    <row r="31" spans="1:53" x14ac:dyDescent="0.25">
      <c r="A31" s="811"/>
      <c r="B31" s="814"/>
      <c r="C31" s="816"/>
      <c r="D31" s="30">
        <v>7</v>
      </c>
      <c r="E31" s="31">
        <v>14</v>
      </c>
      <c r="F31" s="31">
        <v>21</v>
      </c>
      <c r="G31" s="32">
        <v>28</v>
      </c>
      <c r="H31" s="30">
        <v>5</v>
      </c>
      <c r="I31" s="31">
        <v>12</v>
      </c>
      <c r="J31" s="31">
        <v>19</v>
      </c>
      <c r="K31" s="31">
        <v>26</v>
      </c>
      <c r="L31" s="33">
        <v>2</v>
      </c>
      <c r="M31" s="34">
        <v>9</v>
      </c>
      <c r="N31" s="31">
        <v>16</v>
      </c>
      <c r="O31" s="31">
        <v>23</v>
      </c>
      <c r="P31" s="32">
        <v>30</v>
      </c>
      <c r="Q31" s="30">
        <v>7</v>
      </c>
      <c r="R31" s="31">
        <v>14</v>
      </c>
      <c r="S31" s="31">
        <v>21</v>
      </c>
      <c r="T31" s="31">
        <v>28</v>
      </c>
      <c r="U31" s="825"/>
      <c r="V31" s="34">
        <v>4</v>
      </c>
      <c r="W31" s="31">
        <v>11</v>
      </c>
      <c r="X31" s="31">
        <v>18</v>
      </c>
      <c r="Y31" s="31">
        <v>25</v>
      </c>
      <c r="Z31" s="32">
        <v>1</v>
      </c>
      <c r="AA31" s="30">
        <v>8</v>
      </c>
      <c r="AB31" s="31">
        <v>15</v>
      </c>
      <c r="AC31" s="31">
        <v>22</v>
      </c>
      <c r="AD31" s="33">
        <v>1</v>
      </c>
      <c r="AE31" s="34">
        <v>8</v>
      </c>
      <c r="AF31" s="31">
        <v>15</v>
      </c>
      <c r="AG31" s="31">
        <v>22</v>
      </c>
      <c r="AH31" s="32">
        <v>29</v>
      </c>
      <c r="AI31" s="30">
        <v>5</v>
      </c>
      <c r="AJ31" s="31">
        <v>12</v>
      </c>
      <c r="AK31" s="31">
        <v>19</v>
      </c>
      <c r="AL31" s="31">
        <v>26</v>
      </c>
      <c r="AM31" s="33">
        <v>3</v>
      </c>
      <c r="AN31" s="34">
        <v>10</v>
      </c>
      <c r="AO31" s="31">
        <v>17</v>
      </c>
      <c r="AP31" s="31">
        <v>24</v>
      </c>
      <c r="AQ31" s="32">
        <v>31</v>
      </c>
      <c r="AR31" s="30">
        <v>7</v>
      </c>
      <c r="AS31" s="31">
        <v>14</v>
      </c>
      <c r="AT31" s="31">
        <v>21</v>
      </c>
      <c r="AU31" s="31">
        <v>28</v>
      </c>
      <c r="AV31" s="36">
        <v>5</v>
      </c>
      <c r="AW31" s="827"/>
      <c r="AX31" s="37">
        <v>12</v>
      </c>
      <c r="AY31" s="37">
        <v>19</v>
      </c>
      <c r="AZ31" s="122">
        <v>26</v>
      </c>
      <c r="BA31" s="816"/>
    </row>
    <row r="32" spans="1:53" ht="15.75" thickBot="1" x14ac:dyDescent="0.3">
      <c r="A32" s="811"/>
      <c r="B32" s="814"/>
      <c r="C32" s="816"/>
      <c r="D32" s="840"/>
      <c r="E32" s="841"/>
      <c r="F32" s="841"/>
      <c r="G32" s="841"/>
      <c r="H32" s="841"/>
      <c r="I32" s="841"/>
      <c r="J32" s="841"/>
      <c r="K32" s="841"/>
      <c r="L32" s="841"/>
      <c r="M32" s="841"/>
      <c r="N32" s="841"/>
      <c r="O32" s="841"/>
      <c r="P32" s="841"/>
      <c r="Q32" s="841"/>
      <c r="R32" s="841"/>
      <c r="S32" s="841"/>
      <c r="T32" s="841"/>
      <c r="U32" s="841"/>
      <c r="V32" s="841"/>
      <c r="W32" s="841"/>
      <c r="X32" s="841"/>
      <c r="Y32" s="841"/>
      <c r="Z32" s="841"/>
      <c r="AA32" s="841"/>
      <c r="AB32" s="841"/>
      <c r="AC32" s="841"/>
      <c r="AD32" s="841"/>
      <c r="AE32" s="841"/>
      <c r="AF32" s="841"/>
      <c r="AG32" s="841"/>
      <c r="AH32" s="841"/>
      <c r="AI32" s="841"/>
      <c r="AJ32" s="841"/>
      <c r="AK32" s="841"/>
      <c r="AL32" s="841"/>
      <c r="AM32" s="841"/>
      <c r="AN32" s="841"/>
      <c r="AO32" s="841"/>
      <c r="AP32" s="841"/>
      <c r="AQ32" s="841"/>
      <c r="AR32" s="841"/>
      <c r="AS32" s="841"/>
      <c r="AT32" s="841"/>
      <c r="AU32" s="841"/>
      <c r="AV32" s="841"/>
      <c r="AW32" s="841"/>
      <c r="AX32" s="755"/>
      <c r="AY32" s="755"/>
      <c r="AZ32" s="842"/>
      <c r="BA32" s="816"/>
    </row>
    <row r="33" spans="1:53" ht="15.75" thickBot="1" x14ac:dyDescent="0.3">
      <c r="A33" s="839"/>
      <c r="B33" s="814"/>
      <c r="C33" s="816"/>
      <c r="D33" s="39">
        <v>1</v>
      </c>
      <c r="E33" s="40">
        <v>2</v>
      </c>
      <c r="F33" s="40">
        <v>3</v>
      </c>
      <c r="G33" s="42">
        <v>4</v>
      </c>
      <c r="H33" s="39">
        <v>5</v>
      </c>
      <c r="I33" s="40">
        <v>6</v>
      </c>
      <c r="J33" s="40">
        <v>7</v>
      </c>
      <c r="K33" s="40">
        <v>8</v>
      </c>
      <c r="L33" s="42">
        <v>9</v>
      </c>
      <c r="M33" s="39">
        <v>10</v>
      </c>
      <c r="N33" s="40">
        <v>11</v>
      </c>
      <c r="O33" s="40">
        <v>12</v>
      </c>
      <c r="P33" s="42">
        <v>13</v>
      </c>
      <c r="Q33" s="39">
        <v>14</v>
      </c>
      <c r="R33" s="40">
        <v>15</v>
      </c>
      <c r="S33" s="40">
        <v>16</v>
      </c>
      <c r="T33" s="40">
        <v>17</v>
      </c>
      <c r="U33" s="123"/>
      <c r="V33" s="44">
        <v>18</v>
      </c>
      <c r="W33" s="45">
        <v>19</v>
      </c>
      <c r="X33" s="40">
        <v>20</v>
      </c>
      <c r="Y33" s="40">
        <v>21</v>
      </c>
      <c r="Z33" s="42">
        <v>22</v>
      </c>
      <c r="AA33" s="39">
        <v>23</v>
      </c>
      <c r="AB33" s="40">
        <v>24</v>
      </c>
      <c r="AC33" s="40">
        <v>25</v>
      </c>
      <c r="AD33" s="42">
        <v>26</v>
      </c>
      <c r="AE33" s="39">
        <v>27</v>
      </c>
      <c r="AF33" s="40">
        <v>28</v>
      </c>
      <c r="AG33" s="40">
        <v>29</v>
      </c>
      <c r="AH33" s="42">
        <v>30</v>
      </c>
      <c r="AI33" s="39">
        <v>31</v>
      </c>
      <c r="AJ33" s="40">
        <v>32</v>
      </c>
      <c r="AK33" s="40">
        <v>33</v>
      </c>
      <c r="AL33" s="40">
        <v>34</v>
      </c>
      <c r="AM33" s="42">
        <v>35</v>
      </c>
      <c r="AN33" s="39">
        <v>36</v>
      </c>
      <c r="AO33" s="244">
        <v>37</v>
      </c>
      <c r="AP33" s="244">
        <v>38</v>
      </c>
      <c r="AQ33" s="245">
        <v>39</v>
      </c>
      <c r="AR33" s="246">
        <v>40</v>
      </c>
      <c r="AS33" s="244">
        <v>41</v>
      </c>
      <c r="AT33" s="617">
        <v>42</v>
      </c>
      <c r="AU33" s="617">
        <v>43</v>
      </c>
      <c r="AV33" s="124">
        <v>44</v>
      </c>
      <c r="AW33" s="125">
        <v>45</v>
      </c>
      <c r="AX33" s="126">
        <v>46</v>
      </c>
      <c r="AY33" s="127">
        <v>47</v>
      </c>
      <c r="AZ33" s="128">
        <v>48</v>
      </c>
      <c r="BA33" s="816"/>
    </row>
    <row r="34" spans="1:53" x14ac:dyDescent="0.25">
      <c r="A34" s="843">
        <v>2</v>
      </c>
      <c r="B34" s="129" t="s">
        <v>47</v>
      </c>
      <c r="C34" s="130" t="s">
        <v>25</v>
      </c>
      <c r="D34" s="131">
        <v>4</v>
      </c>
      <c r="E34" s="132">
        <v>4</v>
      </c>
      <c r="F34" s="132">
        <v>4</v>
      </c>
      <c r="G34" s="132">
        <v>4</v>
      </c>
      <c r="H34" s="132">
        <v>4</v>
      </c>
      <c r="I34" s="132">
        <v>4</v>
      </c>
      <c r="J34" s="132">
        <v>4</v>
      </c>
      <c r="K34" s="132">
        <v>2</v>
      </c>
      <c r="L34" s="132">
        <v>4</v>
      </c>
      <c r="M34" s="132">
        <v>2</v>
      </c>
      <c r="N34" s="132">
        <v>2</v>
      </c>
      <c r="O34" s="133">
        <v>2</v>
      </c>
      <c r="P34" s="133">
        <v>2</v>
      </c>
      <c r="Q34" s="133">
        <v>2</v>
      </c>
      <c r="R34" s="133">
        <v>2</v>
      </c>
      <c r="S34" s="57">
        <v>2</v>
      </c>
      <c r="T34" s="273"/>
      <c r="U34" s="626">
        <f>SUM(D34:T34)</f>
        <v>48</v>
      </c>
      <c r="V34" s="53" t="s">
        <v>19</v>
      </c>
      <c r="W34" s="54" t="s">
        <v>19</v>
      </c>
      <c r="X34" s="239"/>
      <c r="Y34" s="133"/>
      <c r="Z34" s="133"/>
      <c r="AA34" s="133"/>
      <c r="AB34" s="133"/>
      <c r="AC34" s="132"/>
      <c r="AD34" s="132"/>
      <c r="AE34" s="132"/>
      <c r="AF34" s="132"/>
      <c r="AG34" s="132"/>
      <c r="AH34" s="132"/>
      <c r="AI34" s="132"/>
      <c r="AJ34" s="132"/>
      <c r="AK34" s="132"/>
      <c r="AL34" s="134"/>
      <c r="AM34" s="134"/>
      <c r="AN34" s="134"/>
      <c r="AO34" s="134"/>
      <c r="AP34" s="134"/>
      <c r="AQ34" s="134"/>
      <c r="AR34" s="134"/>
      <c r="AS34" s="134"/>
      <c r="AT34" s="265"/>
      <c r="AU34" s="133"/>
      <c r="AV34" s="133"/>
      <c r="AW34" s="618">
        <f>SUM(X34:AV34)</f>
        <v>0</v>
      </c>
      <c r="AX34" s="53" t="s">
        <v>19</v>
      </c>
      <c r="AY34" s="136" t="s">
        <v>19</v>
      </c>
      <c r="AZ34" s="54" t="s">
        <v>19</v>
      </c>
      <c r="BA34" s="137">
        <f>SUM(U34+AW34)</f>
        <v>48</v>
      </c>
    </row>
    <row r="35" spans="1:53" x14ac:dyDescent="0.25">
      <c r="A35" s="844"/>
      <c r="B35" s="138" t="s">
        <v>48</v>
      </c>
      <c r="C35" s="139" t="s">
        <v>21</v>
      </c>
      <c r="D35" s="140">
        <v>2</v>
      </c>
      <c r="E35" s="104">
        <v>2</v>
      </c>
      <c r="F35" s="104">
        <v>2</v>
      </c>
      <c r="G35" s="104">
        <v>2</v>
      </c>
      <c r="H35" s="104">
        <v>2</v>
      </c>
      <c r="I35" s="104">
        <v>2</v>
      </c>
      <c r="J35" s="104">
        <v>2</v>
      </c>
      <c r="K35" s="104">
        <v>2</v>
      </c>
      <c r="L35" s="104">
        <v>2</v>
      </c>
      <c r="M35" s="104">
        <v>2</v>
      </c>
      <c r="N35" s="104">
        <v>2</v>
      </c>
      <c r="O35" s="141">
        <v>2</v>
      </c>
      <c r="P35" s="141">
        <v>2</v>
      </c>
      <c r="Q35" s="141">
        <v>2</v>
      </c>
      <c r="R35" s="141">
        <v>2</v>
      </c>
      <c r="S35" s="141">
        <v>2</v>
      </c>
      <c r="T35" s="240"/>
      <c r="U35" s="627">
        <f t="shared" ref="U35:U46" si="9">SUM(D35:T35)</f>
        <v>32</v>
      </c>
      <c r="V35" s="68" t="s">
        <v>19</v>
      </c>
      <c r="W35" s="69" t="s">
        <v>19</v>
      </c>
      <c r="X35" s="180">
        <v>2</v>
      </c>
      <c r="Y35" s="141">
        <v>2</v>
      </c>
      <c r="Z35" s="141">
        <v>2</v>
      </c>
      <c r="AA35" s="141">
        <v>2</v>
      </c>
      <c r="AB35" s="141">
        <v>2</v>
      </c>
      <c r="AC35" s="141">
        <v>2</v>
      </c>
      <c r="AD35" s="141">
        <v>2</v>
      </c>
      <c r="AE35" s="141">
        <v>2</v>
      </c>
      <c r="AF35" s="141">
        <v>2</v>
      </c>
      <c r="AG35" s="141">
        <v>2</v>
      </c>
      <c r="AH35" s="141">
        <v>2</v>
      </c>
      <c r="AI35" s="141">
        <v>2</v>
      </c>
      <c r="AJ35" s="141">
        <v>2</v>
      </c>
      <c r="AK35" s="141">
        <v>2</v>
      </c>
      <c r="AL35" s="142"/>
      <c r="AM35" s="142"/>
      <c r="AN35" s="142"/>
      <c r="AO35" s="142"/>
      <c r="AP35" s="142"/>
      <c r="AQ35" s="142"/>
      <c r="AR35" s="142"/>
      <c r="AS35" s="142"/>
      <c r="AT35" s="260"/>
      <c r="AU35" s="141"/>
      <c r="AV35" s="141"/>
      <c r="AW35" s="618">
        <f t="shared" ref="AW35:AW49" si="10">SUM(X35:AV35)</f>
        <v>28</v>
      </c>
      <c r="AX35" s="68" t="s">
        <v>19</v>
      </c>
      <c r="AY35" s="76" t="s">
        <v>19</v>
      </c>
      <c r="AZ35" s="143" t="s">
        <v>19</v>
      </c>
      <c r="BA35" s="137">
        <f t="shared" ref="BA35:BA49" si="11">SUM(U35+AW35)</f>
        <v>60</v>
      </c>
    </row>
    <row r="36" spans="1:53" x14ac:dyDescent="0.25">
      <c r="A36" s="844"/>
      <c r="B36" s="138" t="s">
        <v>49</v>
      </c>
      <c r="C36" s="139" t="s">
        <v>27</v>
      </c>
      <c r="D36" s="140">
        <v>2</v>
      </c>
      <c r="E36" s="104">
        <v>2</v>
      </c>
      <c r="F36" s="104">
        <v>2</v>
      </c>
      <c r="G36" s="104">
        <v>2</v>
      </c>
      <c r="H36" s="104">
        <v>2</v>
      </c>
      <c r="I36" s="104">
        <v>2</v>
      </c>
      <c r="J36" s="104">
        <v>2</v>
      </c>
      <c r="K36" s="104">
        <v>2</v>
      </c>
      <c r="L36" s="104">
        <v>2</v>
      </c>
      <c r="M36" s="104">
        <v>2</v>
      </c>
      <c r="N36" s="104">
        <v>2</v>
      </c>
      <c r="O36" s="141">
        <v>2</v>
      </c>
      <c r="P36" s="141">
        <v>2</v>
      </c>
      <c r="Q36" s="141">
        <v>2</v>
      </c>
      <c r="R36" s="141">
        <v>2</v>
      </c>
      <c r="S36" s="141">
        <v>2</v>
      </c>
      <c r="T36" s="240"/>
      <c r="U36" s="627">
        <f t="shared" si="9"/>
        <v>32</v>
      </c>
      <c r="V36" s="68" t="s">
        <v>19</v>
      </c>
      <c r="W36" s="69" t="s">
        <v>19</v>
      </c>
      <c r="X36" s="180">
        <v>2</v>
      </c>
      <c r="Y36" s="180">
        <v>2</v>
      </c>
      <c r="Z36" s="180">
        <v>2</v>
      </c>
      <c r="AA36" s="180">
        <v>2</v>
      </c>
      <c r="AB36" s="180">
        <v>2</v>
      </c>
      <c r="AC36" s="180">
        <v>2</v>
      </c>
      <c r="AD36" s="180">
        <v>2</v>
      </c>
      <c r="AE36" s="180">
        <v>2</v>
      </c>
      <c r="AF36" s="180">
        <v>2</v>
      </c>
      <c r="AG36" s="180">
        <v>2</v>
      </c>
      <c r="AH36" s="180">
        <v>2</v>
      </c>
      <c r="AI36" s="180">
        <v>2</v>
      </c>
      <c r="AJ36" s="180">
        <v>2</v>
      </c>
      <c r="AK36" s="180">
        <v>2</v>
      </c>
      <c r="AL36" s="237"/>
      <c r="AM36" s="237"/>
      <c r="AN36" s="237"/>
      <c r="AO36" s="142"/>
      <c r="AP36" s="142"/>
      <c r="AQ36" s="142"/>
      <c r="AR36" s="142"/>
      <c r="AS36" s="142"/>
      <c r="AT36" s="260"/>
      <c r="AU36" s="141"/>
      <c r="AV36" s="141"/>
      <c r="AW36" s="618">
        <f t="shared" si="10"/>
        <v>28</v>
      </c>
      <c r="AX36" s="68" t="s">
        <v>19</v>
      </c>
      <c r="AY36" s="76" t="s">
        <v>19</v>
      </c>
      <c r="AZ36" s="143" t="s">
        <v>19</v>
      </c>
      <c r="BA36" s="137">
        <f t="shared" si="11"/>
        <v>60</v>
      </c>
    </row>
    <row r="37" spans="1:53" ht="15" customHeight="1" x14ac:dyDescent="0.25">
      <c r="A37" s="844"/>
      <c r="B37" s="138" t="s">
        <v>50</v>
      </c>
      <c r="C37" s="139" t="s">
        <v>23</v>
      </c>
      <c r="D37" s="140">
        <v>2</v>
      </c>
      <c r="E37" s="104">
        <v>4</v>
      </c>
      <c r="F37" s="104">
        <v>2</v>
      </c>
      <c r="G37" s="104">
        <v>4</v>
      </c>
      <c r="H37" s="104">
        <v>2</v>
      </c>
      <c r="I37" s="104">
        <v>4</v>
      </c>
      <c r="J37" s="104">
        <v>2</v>
      </c>
      <c r="K37" s="104">
        <v>4</v>
      </c>
      <c r="L37" s="104">
        <v>2</v>
      </c>
      <c r="M37" s="104">
        <v>4</v>
      </c>
      <c r="N37" s="104">
        <v>2</v>
      </c>
      <c r="O37" s="141">
        <v>4</v>
      </c>
      <c r="P37" s="141">
        <v>2</v>
      </c>
      <c r="Q37" s="141">
        <v>4</v>
      </c>
      <c r="R37" s="141">
        <v>4</v>
      </c>
      <c r="S37" s="107">
        <v>2</v>
      </c>
      <c r="T37" s="274"/>
      <c r="U37" s="627">
        <f t="shared" si="9"/>
        <v>48</v>
      </c>
      <c r="V37" s="68" t="s">
        <v>19</v>
      </c>
      <c r="W37" s="69" t="s">
        <v>19</v>
      </c>
      <c r="X37" s="180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2"/>
      <c r="AM37" s="142"/>
      <c r="AN37" s="142"/>
      <c r="AO37" s="142"/>
      <c r="AP37" s="142"/>
      <c r="AQ37" s="142"/>
      <c r="AR37" s="142"/>
      <c r="AS37" s="142"/>
      <c r="AT37" s="260"/>
      <c r="AU37" s="141"/>
      <c r="AV37" s="141"/>
      <c r="AW37" s="618">
        <f t="shared" si="10"/>
        <v>0</v>
      </c>
      <c r="AX37" s="68" t="s">
        <v>19</v>
      </c>
      <c r="AY37" s="76" t="s">
        <v>19</v>
      </c>
      <c r="AZ37" s="143" t="s">
        <v>19</v>
      </c>
      <c r="BA37" s="137">
        <f t="shared" si="11"/>
        <v>48</v>
      </c>
    </row>
    <row r="38" spans="1:53" ht="28.5" customHeight="1" x14ac:dyDescent="0.25">
      <c r="A38" s="844"/>
      <c r="B38" s="144" t="s">
        <v>51</v>
      </c>
      <c r="C38" s="145" t="s">
        <v>52</v>
      </c>
      <c r="D38" s="140">
        <v>2</v>
      </c>
      <c r="E38" s="104">
        <v>2</v>
      </c>
      <c r="F38" s="104">
        <v>2</v>
      </c>
      <c r="G38" s="104">
        <v>2</v>
      </c>
      <c r="H38" s="104">
        <v>2</v>
      </c>
      <c r="I38" s="104">
        <v>2</v>
      </c>
      <c r="J38" s="104">
        <v>2</v>
      </c>
      <c r="K38" s="104">
        <v>2</v>
      </c>
      <c r="L38" s="104">
        <v>2</v>
      </c>
      <c r="M38" s="104">
        <v>2</v>
      </c>
      <c r="N38" s="104">
        <v>2</v>
      </c>
      <c r="O38" s="141">
        <v>2</v>
      </c>
      <c r="P38" s="141">
        <v>2</v>
      </c>
      <c r="Q38" s="141">
        <v>2</v>
      </c>
      <c r="R38" s="141">
        <v>2</v>
      </c>
      <c r="S38" s="141">
        <v>2</v>
      </c>
      <c r="T38" s="73"/>
      <c r="U38" s="627">
        <f t="shared" si="9"/>
        <v>32</v>
      </c>
      <c r="V38" s="68" t="s">
        <v>19</v>
      </c>
      <c r="W38" s="69" t="s">
        <v>19</v>
      </c>
      <c r="X38" s="180">
        <v>2</v>
      </c>
      <c r="Y38" s="180">
        <v>2</v>
      </c>
      <c r="Z38" s="180">
        <v>2</v>
      </c>
      <c r="AA38" s="180">
        <v>2</v>
      </c>
      <c r="AB38" s="180">
        <v>2</v>
      </c>
      <c r="AC38" s="180">
        <v>2</v>
      </c>
      <c r="AD38" s="180">
        <v>2</v>
      </c>
      <c r="AE38" s="180">
        <v>2</v>
      </c>
      <c r="AF38" s="180">
        <v>2</v>
      </c>
      <c r="AG38" s="180">
        <v>2</v>
      </c>
      <c r="AH38" s="180">
        <v>2</v>
      </c>
      <c r="AI38" s="180">
        <v>2</v>
      </c>
      <c r="AJ38" s="180">
        <v>2</v>
      </c>
      <c r="AK38" s="180">
        <v>2</v>
      </c>
      <c r="AL38" s="237"/>
      <c r="AM38" s="237"/>
      <c r="AN38" s="237"/>
      <c r="AO38" s="142"/>
      <c r="AP38" s="142"/>
      <c r="AQ38" s="142"/>
      <c r="AR38" s="142"/>
      <c r="AS38" s="142"/>
      <c r="AT38" s="260"/>
      <c r="AU38" s="141"/>
      <c r="AV38" s="107"/>
      <c r="AW38" s="618">
        <f t="shared" si="10"/>
        <v>28</v>
      </c>
      <c r="AX38" s="68" t="s">
        <v>19</v>
      </c>
      <c r="AY38" s="76" t="s">
        <v>19</v>
      </c>
      <c r="AZ38" s="143" t="s">
        <v>19</v>
      </c>
      <c r="BA38" s="137">
        <f t="shared" si="11"/>
        <v>60</v>
      </c>
    </row>
    <row r="39" spans="1:53" ht="33" customHeight="1" x14ac:dyDescent="0.25">
      <c r="A39" s="844"/>
      <c r="B39" s="144" t="s">
        <v>53</v>
      </c>
      <c r="C39" s="145" t="s">
        <v>54</v>
      </c>
      <c r="D39" s="140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41"/>
      <c r="P39" s="141"/>
      <c r="Q39" s="141"/>
      <c r="R39" s="141"/>
      <c r="S39" s="141"/>
      <c r="T39" s="73"/>
      <c r="U39" s="627"/>
      <c r="V39" s="68" t="s">
        <v>19</v>
      </c>
      <c r="W39" s="69" t="s">
        <v>19</v>
      </c>
      <c r="X39" s="180"/>
      <c r="Y39" s="141"/>
      <c r="Z39" s="141"/>
      <c r="AA39" s="107"/>
      <c r="AB39" s="141"/>
      <c r="AC39" s="107"/>
      <c r="AD39" s="104"/>
      <c r="AE39" s="104"/>
      <c r="AF39" s="104"/>
      <c r="AG39" s="104"/>
      <c r="AH39" s="104"/>
      <c r="AI39" s="104"/>
      <c r="AJ39" s="104"/>
      <c r="AK39" s="104"/>
      <c r="AL39" s="142"/>
      <c r="AM39" s="142"/>
      <c r="AN39" s="142"/>
      <c r="AO39" s="142"/>
      <c r="AP39" s="142"/>
      <c r="AQ39" s="142"/>
      <c r="AR39" s="142"/>
      <c r="AS39" s="142"/>
      <c r="AT39" s="142"/>
      <c r="AU39" s="238"/>
      <c r="AV39" s="107"/>
      <c r="AW39" s="618">
        <f t="shared" si="10"/>
        <v>0</v>
      </c>
      <c r="AX39" s="68" t="s">
        <v>19</v>
      </c>
      <c r="AY39" s="76" t="s">
        <v>19</v>
      </c>
      <c r="AZ39" s="143" t="s">
        <v>19</v>
      </c>
      <c r="BA39" s="137">
        <f>SUM(BA40:BA42)</f>
        <v>390</v>
      </c>
    </row>
    <row r="40" spans="1:53" ht="46.5" customHeight="1" x14ac:dyDescent="0.25">
      <c r="A40" s="844"/>
      <c r="B40" s="247" t="s">
        <v>55</v>
      </c>
      <c r="C40" s="248" t="s">
        <v>56</v>
      </c>
      <c r="D40" s="241">
        <v>6</v>
      </c>
      <c r="E40" s="107">
        <v>4</v>
      </c>
      <c r="F40" s="107">
        <v>6</v>
      </c>
      <c r="G40" s="107">
        <v>4</v>
      </c>
      <c r="H40" s="107">
        <v>6</v>
      </c>
      <c r="I40" s="107">
        <v>4</v>
      </c>
      <c r="J40" s="107">
        <v>6</v>
      </c>
      <c r="K40" s="107">
        <v>6</v>
      </c>
      <c r="L40" s="107">
        <v>6</v>
      </c>
      <c r="M40" s="107">
        <v>6</v>
      </c>
      <c r="N40" s="107">
        <v>6</v>
      </c>
      <c r="O40" s="107">
        <v>6</v>
      </c>
      <c r="P40" s="107">
        <v>6</v>
      </c>
      <c r="Q40" s="107">
        <v>4</v>
      </c>
      <c r="R40" s="107">
        <v>4</v>
      </c>
      <c r="S40" s="141">
        <v>6</v>
      </c>
      <c r="T40" s="240"/>
      <c r="U40" s="627">
        <f t="shared" si="9"/>
        <v>86</v>
      </c>
      <c r="V40" s="68" t="s">
        <v>19</v>
      </c>
      <c r="W40" s="69" t="s">
        <v>19</v>
      </c>
      <c r="X40" s="241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260"/>
      <c r="AM40" s="142"/>
      <c r="AN40" s="142"/>
      <c r="AO40" s="142"/>
      <c r="AP40" s="142"/>
      <c r="AQ40" s="142"/>
      <c r="AR40" s="142"/>
      <c r="AS40" s="142"/>
      <c r="AT40" s="260"/>
      <c r="AU40" s="141"/>
      <c r="AV40" s="107"/>
      <c r="AW40" s="618">
        <f t="shared" si="10"/>
        <v>0</v>
      </c>
      <c r="AX40" s="68" t="s">
        <v>19</v>
      </c>
      <c r="AY40" s="76" t="s">
        <v>19</v>
      </c>
      <c r="AZ40" s="143" t="s">
        <v>19</v>
      </c>
      <c r="BA40" s="137">
        <f t="shared" si="11"/>
        <v>86</v>
      </c>
    </row>
    <row r="41" spans="1:53" ht="29.25" customHeight="1" x14ac:dyDescent="0.25">
      <c r="A41" s="844"/>
      <c r="B41" s="247" t="s">
        <v>57</v>
      </c>
      <c r="C41" s="248" t="s">
        <v>58</v>
      </c>
      <c r="D41" s="241">
        <v>8</v>
      </c>
      <c r="E41" s="241">
        <v>8</v>
      </c>
      <c r="F41" s="241">
        <v>8</v>
      </c>
      <c r="G41" s="241">
        <v>8</v>
      </c>
      <c r="H41" s="241">
        <v>8</v>
      </c>
      <c r="I41" s="241">
        <v>8</v>
      </c>
      <c r="J41" s="241">
        <v>8</v>
      </c>
      <c r="K41" s="241">
        <v>8</v>
      </c>
      <c r="L41" s="241">
        <v>8</v>
      </c>
      <c r="M41" s="241">
        <v>8</v>
      </c>
      <c r="N41" s="241">
        <v>8</v>
      </c>
      <c r="O41" s="241">
        <v>8</v>
      </c>
      <c r="P41" s="241">
        <v>8</v>
      </c>
      <c r="Q41" s="107">
        <v>8</v>
      </c>
      <c r="R41" s="107">
        <v>8</v>
      </c>
      <c r="S41" s="141">
        <v>8</v>
      </c>
      <c r="T41" s="240"/>
      <c r="U41" s="627">
        <f t="shared" si="9"/>
        <v>128</v>
      </c>
      <c r="V41" s="68" t="s">
        <v>19</v>
      </c>
      <c r="W41" s="69" t="s">
        <v>19</v>
      </c>
      <c r="X41" s="241">
        <v>8</v>
      </c>
      <c r="Y41" s="241">
        <v>8</v>
      </c>
      <c r="Z41" s="241">
        <v>8</v>
      </c>
      <c r="AA41" s="241">
        <v>8</v>
      </c>
      <c r="AB41" s="241">
        <v>8</v>
      </c>
      <c r="AC41" s="241">
        <v>8</v>
      </c>
      <c r="AD41" s="241">
        <v>8</v>
      </c>
      <c r="AE41" s="241">
        <v>8</v>
      </c>
      <c r="AF41" s="241">
        <v>8</v>
      </c>
      <c r="AG41" s="241">
        <v>8</v>
      </c>
      <c r="AH41" s="241">
        <v>8</v>
      </c>
      <c r="AI41" s="241">
        <v>8</v>
      </c>
      <c r="AJ41" s="241">
        <v>8</v>
      </c>
      <c r="AK41" s="241">
        <v>8</v>
      </c>
      <c r="AL41" s="275"/>
      <c r="AM41" s="142"/>
      <c r="AN41" s="142"/>
      <c r="AO41" s="142"/>
      <c r="AP41" s="142"/>
      <c r="AQ41" s="142"/>
      <c r="AR41" s="142"/>
      <c r="AS41" s="142"/>
      <c r="AT41" s="260"/>
      <c r="AU41" s="141"/>
      <c r="AV41" s="107"/>
      <c r="AW41" s="618">
        <f t="shared" si="10"/>
        <v>112</v>
      </c>
      <c r="AX41" s="68" t="s">
        <v>19</v>
      </c>
      <c r="AY41" s="76" t="s">
        <v>19</v>
      </c>
      <c r="AZ41" s="143" t="s">
        <v>19</v>
      </c>
      <c r="BA41" s="137">
        <f t="shared" si="11"/>
        <v>240</v>
      </c>
    </row>
    <row r="42" spans="1:53" ht="29.25" customHeight="1" x14ac:dyDescent="0.25">
      <c r="A42" s="844"/>
      <c r="B42" s="247" t="s">
        <v>59</v>
      </c>
      <c r="C42" s="248" t="s">
        <v>60</v>
      </c>
      <c r="D42" s="241">
        <v>4</v>
      </c>
      <c r="E42" s="107">
        <v>4</v>
      </c>
      <c r="F42" s="107">
        <v>4</v>
      </c>
      <c r="G42" s="107">
        <v>4</v>
      </c>
      <c r="H42" s="107">
        <v>4</v>
      </c>
      <c r="I42" s="107">
        <v>4</v>
      </c>
      <c r="J42" s="107">
        <v>4</v>
      </c>
      <c r="K42" s="107">
        <v>4</v>
      </c>
      <c r="L42" s="107">
        <v>4</v>
      </c>
      <c r="M42" s="107">
        <v>4</v>
      </c>
      <c r="N42" s="107">
        <v>4</v>
      </c>
      <c r="O42" s="107">
        <v>4</v>
      </c>
      <c r="P42" s="107">
        <v>4</v>
      </c>
      <c r="Q42" s="107">
        <v>4</v>
      </c>
      <c r="R42" s="107">
        <v>4</v>
      </c>
      <c r="S42" s="141">
        <v>4</v>
      </c>
      <c r="T42" s="240"/>
      <c r="U42" s="627">
        <f t="shared" si="9"/>
        <v>64</v>
      </c>
      <c r="V42" s="68" t="s">
        <v>19</v>
      </c>
      <c r="W42" s="69" t="s">
        <v>19</v>
      </c>
      <c r="X42" s="241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260"/>
      <c r="AM42" s="142"/>
      <c r="AN42" s="142"/>
      <c r="AO42" s="142"/>
      <c r="AP42" s="142"/>
      <c r="AQ42" s="142"/>
      <c r="AR42" s="142"/>
      <c r="AS42" s="142"/>
      <c r="AT42" s="260"/>
      <c r="AU42" s="141"/>
      <c r="AV42" s="107"/>
      <c r="AW42" s="618">
        <f t="shared" si="10"/>
        <v>0</v>
      </c>
      <c r="AX42" s="68" t="s">
        <v>19</v>
      </c>
      <c r="AY42" s="76" t="s">
        <v>19</v>
      </c>
      <c r="AZ42" s="143" t="s">
        <v>19</v>
      </c>
      <c r="BA42" s="137">
        <f t="shared" si="11"/>
        <v>64</v>
      </c>
    </row>
    <row r="43" spans="1:53" ht="30.75" customHeight="1" x14ac:dyDescent="0.25">
      <c r="A43" s="844"/>
      <c r="B43" s="247" t="s">
        <v>91</v>
      </c>
      <c r="C43" s="248" t="s">
        <v>78</v>
      </c>
      <c r="D43" s="241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41"/>
      <c r="T43" s="141"/>
      <c r="U43" s="627">
        <f t="shared" si="9"/>
        <v>0</v>
      </c>
      <c r="V43" s="68" t="s">
        <v>19</v>
      </c>
      <c r="W43" s="69" t="s">
        <v>19</v>
      </c>
      <c r="X43" s="241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260"/>
      <c r="AM43" s="142"/>
      <c r="AN43" s="142"/>
      <c r="AO43" s="142"/>
      <c r="AP43" s="142"/>
      <c r="AQ43" s="142"/>
      <c r="AR43" s="142"/>
      <c r="AS43" s="142"/>
      <c r="AT43" s="142"/>
      <c r="AU43" s="238"/>
      <c r="AV43" s="107"/>
      <c r="AW43" s="618">
        <f t="shared" si="10"/>
        <v>0</v>
      </c>
      <c r="AX43" s="68" t="s">
        <v>19</v>
      </c>
      <c r="AY43" s="76" t="s">
        <v>19</v>
      </c>
      <c r="AZ43" s="143" t="s">
        <v>19</v>
      </c>
      <c r="BA43" s="137">
        <f>SUM(BA44)</f>
        <v>234</v>
      </c>
    </row>
    <row r="44" spans="1:53" ht="27" customHeight="1" x14ac:dyDescent="0.25">
      <c r="A44" s="844"/>
      <c r="B44" s="249" t="s">
        <v>79</v>
      </c>
      <c r="C44" s="248" t="s">
        <v>78</v>
      </c>
      <c r="D44" s="241">
        <v>6</v>
      </c>
      <c r="E44" s="107">
        <v>6</v>
      </c>
      <c r="F44" s="107">
        <v>6</v>
      </c>
      <c r="G44" s="107">
        <v>6</v>
      </c>
      <c r="H44" s="107">
        <v>6</v>
      </c>
      <c r="I44" s="107">
        <v>6</v>
      </c>
      <c r="J44" s="107">
        <v>6</v>
      </c>
      <c r="K44" s="107">
        <v>6</v>
      </c>
      <c r="L44" s="107">
        <v>6</v>
      </c>
      <c r="M44" s="107">
        <v>6</v>
      </c>
      <c r="N44" s="107">
        <v>8</v>
      </c>
      <c r="O44" s="107">
        <v>6</v>
      </c>
      <c r="P44" s="107">
        <v>8</v>
      </c>
      <c r="Q44" s="107">
        <v>8</v>
      </c>
      <c r="R44" s="107">
        <v>8</v>
      </c>
      <c r="S44" s="141">
        <v>8</v>
      </c>
      <c r="T44" s="240"/>
      <c r="U44" s="627">
        <f>SUM(D44:T44)</f>
        <v>106</v>
      </c>
      <c r="V44" s="68" t="s">
        <v>19</v>
      </c>
      <c r="W44" s="69" t="s">
        <v>19</v>
      </c>
      <c r="X44" s="241">
        <v>8</v>
      </c>
      <c r="Y44" s="107">
        <v>8</v>
      </c>
      <c r="Z44" s="107">
        <v>8</v>
      </c>
      <c r="AA44" s="107">
        <v>10</v>
      </c>
      <c r="AB44" s="107">
        <v>10</v>
      </c>
      <c r="AC44" s="107">
        <v>10</v>
      </c>
      <c r="AD44" s="107">
        <v>10</v>
      </c>
      <c r="AE44" s="107">
        <v>10</v>
      </c>
      <c r="AF44" s="107">
        <v>10</v>
      </c>
      <c r="AG44" s="107">
        <v>10</v>
      </c>
      <c r="AH44" s="107">
        <v>10</v>
      </c>
      <c r="AI44" s="107">
        <v>8</v>
      </c>
      <c r="AJ44" s="107">
        <v>8</v>
      </c>
      <c r="AK44" s="107">
        <v>8</v>
      </c>
      <c r="AL44" s="260"/>
      <c r="AM44" s="142"/>
      <c r="AN44" s="142"/>
      <c r="AO44" s="142"/>
      <c r="AP44" s="142"/>
      <c r="AQ44" s="142"/>
      <c r="AR44" s="142"/>
      <c r="AS44" s="142"/>
      <c r="AT44" s="260"/>
      <c r="AU44" s="141"/>
      <c r="AV44" s="141"/>
      <c r="AW44" s="618">
        <f t="shared" si="10"/>
        <v>128</v>
      </c>
      <c r="AX44" s="68" t="s">
        <v>19</v>
      </c>
      <c r="AY44" s="76" t="s">
        <v>19</v>
      </c>
      <c r="AZ44" s="143" t="s">
        <v>19</v>
      </c>
      <c r="BA44" s="137">
        <f>SUM(AW44,U44)</f>
        <v>234</v>
      </c>
    </row>
    <row r="45" spans="1:53" x14ac:dyDescent="0.25">
      <c r="A45" s="844"/>
      <c r="B45" s="146" t="s">
        <v>72</v>
      </c>
      <c r="C45" s="145" t="s">
        <v>73</v>
      </c>
      <c r="D45" s="140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41"/>
      <c r="Q45" s="141"/>
      <c r="R45" s="141"/>
      <c r="S45" s="107"/>
      <c r="T45" s="73"/>
      <c r="U45" s="627">
        <f t="shared" si="9"/>
        <v>0</v>
      </c>
      <c r="V45" s="147"/>
      <c r="W45" s="69"/>
      <c r="X45" s="180">
        <v>6</v>
      </c>
      <c r="Y45" s="180">
        <v>6</v>
      </c>
      <c r="Z45" s="180">
        <v>6</v>
      </c>
      <c r="AA45" s="180">
        <v>4</v>
      </c>
      <c r="AB45" s="180">
        <v>4</v>
      </c>
      <c r="AC45" s="180">
        <v>4</v>
      </c>
      <c r="AD45" s="180">
        <v>4</v>
      </c>
      <c r="AE45" s="180">
        <v>4</v>
      </c>
      <c r="AF45" s="180">
        <v>4</v>
      </c>
      <c r="AG45" s="180">
        <v>4</v>
      </c>
      <c r="AH45" s="180">
        <v>4</v>
      </c>
      <c r="AI45" s="180">
        <v>6</v>
      </c>
      <c r="AJ45" s="180">
        <v>6</v>
      </c>
      <c r="AK45" s="180">
        <v>6</v>
      </c>
      <c r="AL45" s="180"/>
      <c r="AM45" s="180"/>
      <c r="AN45" s="141"/>
      <c r="AO45" s="141"/>
      <c r="AP45" s="141"/>
      <c r="AQ45" s="141"/>
      <c r="AR45" s="141"/>
      <c r="AS45" s="141"/>
      <c r="AT45" s="107"/>
      <c r="AU45" s="141"/>
      <c r="AV45" s="141"/>
      <c r="AW45" s="618">
        <f t="shared" si="10"/>
        <v>68</v>
      </c>
      <c r="AX45" s="147" t="s">
        <v>19</v>
      </c>
      <c r="AY45" s="76" t="s">
        <v>19</v>
      </c>
      <c r="AZ45" s="149" t="s">
        <v>19</v>
      </c>
      <c r="BA45" s="137">
        <f t="shared" si="11"/>
        <v>68</v>
      </c>
    </row>
    <row r="46" spans="1:53" ht="17.25" customHeight="1" x14ac:dyDescent="0.25">
      <c r="A46" s="844"/>
      <c r="B46" s="146" t="s">
        <v>92</v>
      </c>
      <c r="C46" s="145" t="s">
        <v>93</v>
      </c>
      <c r="D46" s="140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41"/>
      <c r="Q46" s="141"/>
      <c r="R46" s="141"/>
      <c r="S46" s="141"/>
      <c r="T46" s="105"/>
      <c r="U46" s="628">
        <f t="shared" si="9"/>
        <v>0</v>
      </c>
      <c r="V46" s="68" t="s">
        <v>19</v>
      </c>
      <c r="W46" s="77" t="s">
        <v>19</v>
      </c>
      <c r="X46" s="620"/>
      <c r="Y46" s="140"/>
      <c r="Z46" s="140"/>
      <c r="AA46" s="140"/>
      <c r="AB46" s="140"/>
      <c r="AC46" s="140"/>
      <c r="AD46" s="140"/>
      <c r="AE46" s="140"/>
      <c r="AF46" s="140"/>
      <c r="AG46" s="140"/>
      <c r="AH46" s="140"/>
      <c r="AI46" s="140"/>
      <c r="AJ46" s="140"/>
      <c r="AK46" s="140"/>
      <c r="AL46" s="140"/>
      <c r="AM46" s="140"/>
      <c r="AN46" s="141"/>
      <c r="AO46" s="141"/>
      <c r="AP46" s="141"/>
      <c r="AQ46" s="141"/>
      <c r="AR46" s="141"/>
      <c r="AS46" s="141"/>
      <c r="AT46" s="141"/>
      <c r="AU46" s="141"/>
      <c r="AV46" s="141"/>
      <c r="AW46" s="618">
        <f t="shared" si="10"/>
        <v>0</v>
      </c>
      <c r="AX46" s="68" t="s">
        <v>19</v>
      </c>
      <c r="AY46" s="76" t="s">
        <v>19</v>
      </c>
      <c r="AZ46" s="69" t="s">
        <v>19</v>
      </c>
      <c r="BA46" s="137">
        <f t="shared" si="11"/>
        <v>0</v>
      </c>
    </row>
    <row r="47" spans="1:53" ht="16.5" customHeight="1" x14ac:dyDescent="0.25">
      <c r="A47" s="844"/>
      <c r="B47" s="250" t="s">
        <v>94</v>
      </c>
      <c r="C47" s="145" t="s">
        <v>93</v>
      </c>
      <c r="D47" s="131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3"/>
      <c r="Q47" s="133"/>
      <c r="R47" s="133"/>
      <c r="S47" s="133"/>
      <c r="T47" s="251"/>
      <c r="U47" s="628"/>
      <c r="V47" s="68" t="s">
        <v>19</v>
      </c>
      <c r="W47" s="77" t="s">
        <v>19</v>
      </c>
      <c r="X47" s="620">
        <v>8</v>
      </c>
      <c r="Y47" s="131">
        <v>8</v>
      </c>
      <c r="Z47" s="131">
        <v>8</v>
      </c>
      <c r="AA47" s="131">
        <v>8</v>
      </c>
      <c r="AB47" s="131">
        <v>8</v>
      </c>
      <c r="AC47" s="131">
        <v>8</v>
      </c>
      <c r="AD47" s="131">
        <v>8</v>
      </c>
      <c r="AE47" s="131">
        <v>8</v>
      </c>
      <c r="AF47" s="131">
        <v>8</v>
      </c>
      <c r="AG47" s="131">
        <v>8</v>
      </c>
      <c r="AH47" s="131">
        <v>8</v>
      </c>
      <c r="AI47" s="131">
        <v>8</v>
      </c>
      <c r="AJ47" s="131">
        <v>8</v>
      </c>
      <c r="AK47" s="131">
        <v>8</v>
      </c>
      <c r="AL47" s="131"/>
      <c r="AM47" s="131"/>
      <c r="AN47" s="133"/>
      <c r="AO47" s="133"/>
      <c r="AP47" s="133"/>
      <c r="AQ47" s="133"/>
      <c r="AR47" s="133"/>
      <c r="AS47" s="133"/>
      <c r="AT47" s="133"/>
      <c r="AU47" s="133"/>
      <c r="AV47" s="154"/>
      <c r="AW47" s="618">
        <f t="shared" si="10"/>
        <v>112</v>
      </c>
      <c r="AX47" s="394" t="s">
        <v>19</v>
      </c>
      <c r="AY47" s="61" t="s">
        <v>19</v>
      </c>
      <c r="AZ47" s="183" t="s">
        <v>19</v>
      </c>
      <c r="BA47" s="137">
        <f t="shared" si="11"/>
        <v>112</v>
      </c>
    </row>
    <row r="48" spans="1:53" x14ac:dyDescent="0.25">
      <c r="A48" s="845"/>
      <c r="B48" s="156" t="s">
        <v>62</v>
      </c>
      <c r="C48" s="157" t="s">
        <v>63</v>
      </c>
      <c r="D48" s="158"/>
      <c r="E48" s="159"/>
      <c r="F48" s="159"/>
      <c r="G48" s="159"/>
      <c r="H48" s="159"/>
      <c r="I48" s="159"/>
      <c r="J48" s="159"/>
      <c r="K48" s="159"/>
      <c r="L48" s="159"/>
      <c r="M48" s="159"/>
      <c r="N48" s="159"/>
      <c r="O48" s="159"/>
      <c r="P48" s="159"/>
      <c r="Q48" s="159"/>
      <c r="R48" s="159"/>
      <c r="S48" s="159"/>
      <c r="T48" s="161"/>
      <c r="U48" s="629">
        <f>SUM(D48:T48)</f>
        <v>0</v>
      </c>
      <c r="V48" s="619" t="s">
        <v>19</v>
      </c>
      <c r="W48" s="616" t="s">
        <v>19</v>
      </c>
      <c r="X48" s="621"/>
      <c r="Y48" s="159"/>
      <c r="Z48" s="159"/>
      <c r="AA48" s="159"/>
      <c r="AB48" s="159"/>
      <c r="AC48" s="159"/>
      <c r="AD48" s="159"/>
      <c r="AE48" s="159"/>
      <c r="AF48" s="159"/>
      <c r="AG48" s="159"/>
      <c r="AH48" s="159"/>
      <c r="AI48" s="159"/>
      <c r="AJ48" s="159"/>
      <c r="AK48" s="159"/>
      <c r="AL48" s="159">
        <v>36</v>
      </c>
      <c r="AM48" s="159">
        <v>36</v>
      </c>
      <c r="AN48" s="159"/>
      <c r="AO48" s="159"/>
      <c r="AP48" s="159">
        <v>36</v>
      </c>
      <c r="AQ48" s="159">
        <v>36</v>
      </c>
      <c r="AR48" s="159"/>
      <c r="AS48" s="159"/>
      <c r="AT48" s="159"/>
      <c r="AU48" s="159"/>
      <c r="AV48" s="161"/>
      <c r="AW48" s="618">
        <f t="shared" si="10"/>
        <v>144</v>
      </c>
      <c r="AX48" s="68" t="s">
        <v>19</v>
      </c>
      <c r="AY48" s="61" t="s">
        <v>19</v>
      </c>
      <c r="AZ48" s="69" t="s">
        <v>19</v>
      </c>
      <c r="BA48" s="137">
        <f t="shared" si="11"/>
        <v>144</v>
      </c>
    </row>
    <row r="49" spans="1:53" ht="15.75" thickBot="1" x14ac:dyDescent="0.3">
      <c r="A49" s="846"/>
      <c r="B49" s="156" t="s">
        <v>64</v>
      </c>
      <c r="C49" s="157" t="s">
        <v>65</v>
      </c>
      <c r="D49" s="158"/>
      <c r="E49" s="159"/>
      <c r="F49" s="159"/>
      <c r="G49" s="159"/>
      <c r="H49" s="159"/>
      <c r="I49" s="159"/>
      <c r="J49" s="159"/>
      <c r="K49" s="159"/>
      <c r="L49" s="159"/>
      <c r="M49" s="159"/>
      <c r="N49" s="159"/>
      <c r="O49" s="159"/>
      <c r="P49" s="159"/>
      <c r="Q49" s="159"/>
      <c r="R49" s="159"/>
      <c r="S49" s="159"/>
      <c r="T49" s="161"/>
      <c r="U49" s="630"/>
      <c r="V49" s="619" t="s">
        <v>19</v>
      </c>
      <c r="W49" s="616" t="s">
        <v>19</v>
      </c>
      <c r="X49" s="622"/>
      <c r="Y49" s="159"/>
      <c r="Z49" s="159"/>
      <c r="AA49" s="159"/>
      <c r="AB49" s="159"/>
      <c r="AC49" s="159"/>
      <c r="AD49" s="159"/>
      <c r="AE49" s="159"/>
      <c r="AF49" s="159"/>
      <c r="AG49" s="159"/>
      <c r="AH49" s="159"/>
      <c r="AI49" s="159"/>
      <c r="AJ49" s="159"/>
      <c r="AK49" s="159"/>
      <c r="AL49" s="159"/>
      <c r="AM49" s="159"/>
      <c r="AN49" s="159">
        <v>36</v>
      </c>
      <c r="AO49" s="159">
        <v>36</v>
      </c>
      <c r="AP49" s="159"/>
      <c r="AQ49" s="159"/>
      <c r="AR49" s="159">
        <v>36</v>
      </c>
      <c r="AS49" s="159">
        <v>36</v>
      </c>
      <c r="AT49" s="159">
        <v>36</v>
      </c>
      <c r="AU49" s="159"/>
      <c r="AV49" s="161"/>
      <c r="AW49" s="623">
        <f t="shared" si="10"/>
        <v>180</v>
      </c>
      <c r="AX49" s="152" t="s">
        <v>19</v>
      </c>
      <c r="AY49" s="61" t="s">
        <v>19</v>
      </c>
      <c r="AZ49" s="155" t="s">
        <v>19</v>
      </c>
      <c r="BA49" s="137">
        <f t="shared" si="11"/>
        <v>180</v>
      </c>
    </row>
    <row r="50" spans="1:53" x14ac:dyDescent="0.25">
      <c r="A50" s="830" t="s">
        <v>43</v>
      </c>
      <c r="B50" s="831"/>
      <c r="C50" s="832"/>
      <c r="D50" s="162">
        <f>SUM(D34:D46)</f>
        <v>36</v>
      </c>
      <c r="E50" s="162">
        <f t="shared" ref="E50:S50" si="12">SUM(E34:E46)</f>
        <v>36</v>
      </c>
      <c r="F50" s="162">
        <f t="shared" si="12"/>
        <v>36</v>
      </c>
      <c r="G50" s="162">
        <f t="shared" si="12"/>
        <v>36</v>
      </c>
      <c r="H50" s="162">
        <f t="shared" si="12"/>
        <v>36</v>
      </c>
      <c r="I50" s="162">
        <f t="shared" si="12"/>
        <v>36</v>
      </c>
      <c r="J50" s="162">
        <f t="shared" si="12"/>
        <v>36</v>
      </c>
      <c r="K50" s="162">
        <f t="shared" si="12"/>
        <v>36</v>
      </c>
      <c r="L50" s="162">
        <f t="shared" si="12"/>
        <v>36</v>
      </c>
      <c r="M50" s="162">
        <f t="shared" si="12"/>
        <v>36</v>
      </c>
      <c r="N50" s="162">
        <f t="shared" si="12"/>
        <v>36</v>
      </c>
      <c r="O50" s="162">
        <f t="shared" si="12"/>
        <v>36</v>
      </c>
      <c r="P50" s="162">
        <f t="shared" si="12"/>
        <v>36</v>
      </c>
      <c r="Q50" s="162">
        <f t="shared" si="12"/>
        <v>36</v>
      </c>
      <c r="R50" s="162">
        <f t="shared" si="12"/>
        <v>36</v>
      </c>
      <c r="S50" s="162">
        <f t="shared" si="12"/>
        <v>36</v>
      </c>
      <c r="T50" s="162">
        <f>SUM(T34:T49)</f>
        <v>0</v>
      </c>
      <c r="U50" s="52">
        <f>SUM(U34:U49)</f>
        <v>576</v>
      </c>
      <c r="V50" s="394" t="s">
        <v>19</v>
      </c>
      <c r="W50" s="183" t="s">
        <v>19</v>
      </c>
      <c r="X50" s="98">
        <f>SUM(X34:X49)</f>
        <v>36</v>
      </c>
      <c r="Y50" s="98">
        <f t="shared" ref="Y50:AL50" si="13">SUM(Y34:Y49)</f>
        <v>36</v>
      </c>
      <c r="Z50" s="98">
        <f t="shared" si="13"/>
        <v>36</v>
      </c>
      <c r="AA50" s="98">
        <f t="shared" si="13"/>
        <v>36</v>
      </c>
      <c r="AB50" s="98">
        <f t="shared" si="13"/>
        <v>36</v>
      </c>
      <c r="AC50" s="98">
        <f t="shared" si="13"/>
        <v>36</v>
      </c>
      <c r="AD50" s="98">
        <f t="shared" si="13"/>
        <v>36</v>
      </c>
      <c r="AE50" s="98">
        <f t="shared" si="13"/>
        <v>36</v>
      </c>
      <c r="AF50" s="98">
        <f t="shared" si="13"/>
        <v>36</v>
      </c>
      <c r="AG50" s="98">
        <f t="shared" si="13"/>
        <v>36</v>
      </c>
      <c r="AH50" s="98">
        <f t="shared" si="13"/>
        <v>36</v>
      </c>
      <c r="AI50" s="98">
        <f t="shared" si="13"/>
        <v>36</v>
      </c>
      <c r="AJ50" s="98">
        <f t="shared" si="13"/>
        <v>36</v>
      </c>
      <c r="AK50" s="98">
        <f t="shared" si="13"/>
        <v>36</v>
      </c>
      <c r="AL50" s="98">
        <f t="shared" si="13"/>
        <v>36</v>
      </c>
      <c r="AM50" s="98">
        <f>SUM(AM34:AM49)</f>
        <v>36</v>
      </c>
      <c r="AN50" s="98">
        <f>SUM(AN34:AN49)</f>
        <v>36</v>
      </c>
      <c r="AO50" s="98">
        <f>SUM(AO34:AO49)</f>
        <v>36</v>
      </c>
      <c r="AP50" s="98">
        <f>SUM(AP34:AP49)</f>
        <v>36</v>
      </c>
      <c r="AQ50" s="98">
        <v>36</v>
      </c>
      <c r="AR50" s="98">
        <f>SUM(AR34:AR49)</f>
        <v>36</v>
      </c>
      <c r="AS50" s="98">
        <f>SUM(AS34:AS49)</f>
        <v>36</v>
      </c>
      <c r="AT50" s="98">
        <f>SUM(AT34:AT49)</f>
        <v>36</v>
      </c>
      <c r="AU50" s="98">
        <f>SUM(AU34:AU49)</f>
        <v>0</v>
      </c>
      <c r="AV50" s="98">
        <v>0</v>
      </c>
      <c r="AW50" s="163">
        <f>SUM(AW34:AW49)</f>
        <v>828</v>
      </c>
      <c r="AX50" s="53" t="s">
        <v>19</v>
      </c>
      <c r="AY50" s="101" t="s">
        <v>19</v>
      </c>
      <c r="AZ50" s="54" t="s">
        <v>19</v>
      </c>
      <c r="BA50" s="164">
        <f>SUM(BA49,BA47,BA45,BA44,BA42,BA41,BA40,BA38,BA37,BA36,BA35,BA34)</f>
        <v>1260</v>
      </c>
    </row>
    <row r="51" spans="1:53" x14ac:dyDescent="0.25">
      <c r="A51" s="833" t="s">
        <v>44</v>
      </c>
      <c r="B51" s="834"/>
      <c r="C51" s="835"/>
      <c r="D51" s="65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7"/>
      <c r="U51" s="78"/>
      <c r="V51" s="68" t="s">
        <v>19</v>
      </c>
      <c r="W51" s="69" t="s">
        <v>19</v>
      </c>
      <c r="X51" s="70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104"/>
      <c r="AV51" s="105"/>
      <c r="AW51" s="106"/>
      <c r="AX51" s="68" t="s">
        <v>19</v>
      </c>
      <c r="AY51" s="76" t="s">
        <v>19</v>
      </c>
      <c r="AZ51" s="69" t="s">
        <v>19</v>
      </c>
      <c r="BA51" s="164"/>
    </row>
    <row r="52" spans="1:53" x14ac:dyDescent="0.25">
      <c r="A52" s="833" t="s">
        <v>45</v>
      </c>
      <c r="B52" s="834"/>
      <c r="C52" s="835"/>
      <c r="D52" s="65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7">
        <v>36</v>
      </c>
      <c r="U52" s="78"/>
      <c r="V52" s="68" t="s">
        <v>19</v>
      </c>
      <c r="W52" s="69" t="s">
        <v>19</v>
      </c>
      <c r="X52" s="70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107">
        <v>36</v>
      </c>
      <c r="AV52" s="73"/>
      <c r="AW52" s="106">
        <f t="shared" ref="AW52" si="14">AV52+AU52+AT52+AS52+AR52+AQ52+AP52+AO52+AN52+AM52+AL52+AK52+AJ52+AI52+AH52+AG52+AF52+AE52+AD52+AC52+AB52+AA52+Z52+Y52+X52</f>
        <v>36</v>
      </c>
      <c r="AX52" s="68" t="s">
        <v>19</v>
      </c>
      <c r="AY52" s="76" t="s">
        <v>19</v>
      </c>
      <c r="AZ52" s="69" t="s">
        <v>19</v>
      </c>
      <c r="BA52" s="164">
        <v>72</v>
      </c>
    </row>
    <row r="53" spans="1:53" ht="15.75" thickBot="1" x14ac:dyDescent="0.3">
      <c r="A53" s="836" t="s">
        <v>46</v>
      </c>
      <c r="B53" s="837"/>
      <c r="C53" s="838"/>
      <c r="D53" s="108">
        <f>D52+D51+D50</f>
        <v>36</v>
      </c>
      <c r="E53" s="109">
        <f t="shared" ref="E53:T53" si="15">E52+E51+E50</f>
        <v>36</v>
      </c>
      <c r="F53" s="110">
        <f t="shared" si="15"/>
        <v>36</v>
      </c>
      <c r="G53" s="110">
        <f t="shared" si="15"/>
        <v>36</v>
      </c>
      <c r="H53" s="110">
        <f t="shared" si="15"/>
        <v>36</v>
      </c>
      <c r="I53" s="110">
        <f t="shared" si="15"/>
        <v>36</v>
      </c>
      <c r="J53" s="110">
        <f t="shared" si="15"/>
        <v>36</v>
      </c>
      <c r="K53" s="110">
        <f t="shared" si="15"/>
        <v>36</v>
      </c>
      <c r="L53" s="110">
        <f t="shared" si="15"/>
        <v>36</v>
      </c>
      <c r="M53" s="110">
        <f t="shared" si="15"/>
        <v>36</v>
      </c>
      <c r="N53" s="110">
        <f t="shared" si="15"/>
        <v>36</v>
      </c>
      <c r="O53" s="109">
        <f t="shared" si="15"/>
        <v>36</v>
      </c>
      <c r="P53" s="109">
        <f t="shared" si="15"/>
        <v>36</v>
      </c>
      <c r="Q53" s="109">
        <f t="shared" si="15"/>
        <v>36</v>
      </c>
      <c r="R53" s="109">
        <f t="shared" si="15"/>
        <v>36</v>
      </c>
      <c r="S53" s="109">
        <f t="shared" si="15"/>
        <v>36</v>
      </c>
      <c r="T53" s="165">
        <f t="shared" si="15"/>
        <v>36</v>
      </c>
      <c r="U53" s="166">
        <f>SUM(D53:T53)</f>
        <v>612</v>
      </c>
      <c r="V53" s="113" t="s">
        <v>19</v>
      </c>
      <c r="W53" s="114" t="s">
        <v>19</v>
      </c>
      <c r="X53" s="115">
        <f>X52+X51+X50</f>
        <v>36</v>
      </c>
      <c r="Y53" s="109">
        <f t="shared" ref="Y53:AU53" si="16">Y52+Y51+Y50</f>
        <v>36</v>
      </c>
      <c r="Z53" s="109">
        <f t="shared" si="16"/>
        <v>36</v>
      </c>
      <c r="AA53" s="109">
        <f t="shared" si="16"/>
        <v>36</v>
      </c>
      <c r="AB53" s="109">
        <f t="shared" si="16"/>
        <v>36</v>
      </c>
      <c r="AC53" s="109">
        <f t="shared" si="16"/>
        <v>36</v>
      </c>
      <c r="AD53" s="109">
        <f t="shared" si="16"/>
        <v>36</v>
      </c>
      <c r="AE53" s="109">
        <f t="shared" si="16"/>
        <v>36</v>
      </c>
      <c r="AF53" s="109">
        <f t="shared" si="16"/>
        <v>36</v>
      </c>
      <c r="AG53" s="109">
        <f t="shared" si="16"/>
        <v>36</v>
      </c>
      <c r="AH53" s="109">
        <f t="shared" si="16"/>
        <v>36</v>
      </c>
      <c r="AI53" s="109">
        <f t="shared" si="16"/>
        <v>36</v>
      </c>
      <c r="AJ53" s="109">
        <f t="shared" si="16"/>
        <v>36</v>
      </c>
      <c r="AK53" s="109">
        <f t="shared" si="16"/>
        <v>36</v>
      </c>
      <c r="AL53" s="109">
        <f t="shared" si="16"/>
        <v>36</v>
      </c>
      <c r="AM53" s="109">
        <f t="shared" si="16"/>
        <v>36</v>
      </c>
      <c r="AN53" s="110">
        <f t="shared" si="16"/>
        <v>36</v>
      </c>
      <c r="AO53" s="110">
        <f t="shared" si="16"/>
        <v>36</v>
      </c>
      <c r="AP53" s="110">
        <f t="shared" si="16"/>
        <v>36</v>
      </c>
      <c r="AQ53" s="110">
        <f t="shared" si="16"/>
        <v>36</v>
      </c>
      <c r="AR53" s="110">
        <f t="shared" si="16"/>
        <v>36</v>
      </c>
      <c r="AS53" s="110">
        <f t="shared" si="16"/>
        <v>36</v>
      </c>
      <c r="AT53" s="110">
        <f t="shared" si="16"/>
        <v>36</v>
      </c>
      <c r="AU53" s="116">
        <f t="shared" si="16"/>
        <v>36</v>
      </c>
      <c r="AV53" s="117"/>
      <c r="AW53" s="118">
        <f>SUM(X53:AV53)</f>
        <v>864</v>
      </c>
      <c r="AX53" s="119" t="s">
        <v>19</v>
      </c>
      <c r="AY53" s="120" t="s">
        <v>19</v>
      </c>
      <c r="AZ53" s="121" t="s">
        <v>19</v>
      </c>
      <c r="BA53" s="167">
        <f>SUM(BA50:BA52)</f>
        <v>1332</v>
      </c>
    </row>
    <row r="54" spans="1:53" ht="15.75" thickBot="1" x14ac:dyDescent="0.3"/>
    <row r="55" spans="1:53" x14ac:dyDescent="0.25">
      <c r="A55" s="810" t="s">
        <v>3</v>
      </c>
      <c r="B55" s="813" t="s">
        <v>4</v>
      </c>
      <c r="C55" s="740" t="s">
        <v>5</v>
      </c>
      <c r="D55" s="818" t="s">
        <v>6</v>
      </c>
      <c r="E55" s="819"/>
      <c r="F55" s="819"/>
      <c r="G55" s="820"/>
      <c r="H55" s="818" t="s">
        <v>7</v>
      </c>
      <c r="I55" s="819"/>
      <c r="J55" s="819"/>
      <c r="K55" s="819"/>
      <c r="L55" s="820"/>
      <c r="M55" s="818" t="s">
        <v>8</v>
      </c>
      <c r="N55" s="819"/>
      <c r="O55" s="819"/>
      <c r="P55" s="820"/>
      <c r="Q55" s="818" t="s">
        <v>9</v>
      </c>
      <c r="R55" s="819"/>
      <c r="S55" s="819"/>
      <c r="T55" s="819"/>
      <c r="U55" s="820"/>
      <c r="V55" s="818" t="s">
        <v>10</v>
      </c>
      <c r="W55" s="819"/>
      <c r="X55" s="819"/>
      <c r="Y55" s="819"/>
      <c r="Z55" s="820"/>
      <c r="AA55" s="818" t="s">
        <v>11</v>
      </c>
      <c r="AB55" s="819"/>
      <c r="AC55" s="819"/>
      <c r="AD55" s="820"/>
      <c r="AE55" s="819" t="s">
        <v>12</v>
      </c>
      <c r="AF55" s="819"/>
      <c r="AG55" s="819"/>
      <c r="AH55" s="819"/>
      <c r="AI55" s="818" t="s">
        <v>13</v>
      </c>
      <c r="AJ55" s="819"/>
      <c r="AK55" s="819"/>
      <c r="AL55" s="819"/>
      <c r="AM55" s="820"/>
      <c r="AN55" s="819" t="s">
        <v>14</v>
      </c>
      <c r="AO55" s="819"/>
      <c r="AP55" s="819"/>
      <c r="AQ55" s="819"/>
      <c r="AR55" s="818" t="s">
        <v>15</v>
      </c>
      <c r="AS55" s="819"/>
      <c r="AT55" s="819"/>
      <c r="AU55" s="819"/>
      <c r="AV55" s="820"/>
      <c r="AW55" s="818" t="s">
        <v>16</v>
      </c>
      <c r="AX55" s="819"/>
      <c r="AY55" s="819"/>
      <c r="AZ55" s="819"/>
      <c r="BA55" s="740" t="s">
        <v>17</v>
      </c>
    </row>
    <row r="56" spans="1:53" x14ac:dyDescent="0.25">
      <c r="A56" s="811"/>
      <c r="B56" s="814"/>
      <c r="C56" s="816"/>
      <c r="D56" s="30">
        <v>1</v>
      </c>
      <c r="E56" s="31">
        <v>8</v>
      </c>
      <c r="F56" s="31">
        <v>15</v>
      </c>
      <c r="G56" s="32">
        <v>22</v>
      </c>
      <c r="H56" s="30">
        <v>29</v>
      </c>
      <c r="I56" s="31">
        <v>6</v>
      </c>
      <c r="J56" s="31">
        <v>13</v>
      </c>
      <c r="K56" s="31">
        <v>20</v>
      </c>
      <c r="L56" s="33">
        <v>27</v>
      </c>
      <c r="M56" s="34">
        <v>3</v>
      </c>
      <c r="N56" s="35">
        <v>10</v>
      </c>
      <c r="O56" s="31">
        <v>17</v>
      </c>
      <c r="P56" s="32">
        <v>24</v>
      </c>
      <c r="Q56" s="30">
        <v>1</v>
      </c>
      <c r="R56" s="31">
        <v>8</v>
      </c>
      <c r="S56" s="31">
        <v>15</v>
      </c>
      <c r="T56" s="31">
        <v>22</v>
      </c>
      <c r="U56" s="824" t="s">
        <v>18</v>
      </c>
      <c r="V56" s="34">
        <v>29</v>
      </c>
      <c r="W56" s="31">
        <v>5</v>
      </c>
      <c r="X56" s="31">
        <v>12</v>
      </c>
      <c r="Y56" s="31">
        <v>19</v>
      </c>
      <c r="Z56" s="32">
        <v>26</v>
      </c>
      <c r="AA56" s="30">
        <v>2</v>
      </c>
      <c r="AB56" s="31">
        <v>9</v>
      </c>
      <c r="AC56" s="31">
        <v>16</v>
      </c>
      <c r="AD56" s="33">
        <v>23</v>
      </c>
      <c r="AE56" s="34">
        <v>2</v>
      </c>
      <c r="AF56" s="31">
        <v>9</v>
      </c>
      <c r="AG56" s="31">
        <v>16</v>
      </c>
      <c r="AH56" s="32">
        <v>23</v>
      </c>
      <c r="AI56" s="30">
        <v>30</v>
      </c>
      <c r="AJ56" s="31">
        <v>6</v>
      </c>
      <c r="AK56" s="31">
        <v>13</v>
      </c>
      <c r="AL56" s="31">
        <v>20</v>
      </c>
      <c r="AM56" s="33">
        <v>27</v>
      </c>
      <c r="AN56" s="34">
        <v>4</v>
      </c>
      <c r="AO56" s="31">
        <v>11</v>
      </c>
      <c r="AP56" s="31">
        <v>18</v>
      </c>
      <c r="AQ56" s="32">
        <v>25</v>
      </c>
      <c r="AR56" s="30">
        <v>1</v>
      </c>
      <c r="AS56" s="31">
        <v>8</v>
      </c>
      <c r="AT56" s="31">
        <v>15</v>
      </c>
      <c r="AU56" s="31">
        <v>22</v>
      </c>
      <c r="AV56" s="36">
        <v>29</v>
      </c>
      <c r="AW56" s="826" t="s">
        <v>18</v>
      </c>
      <c r="AX56" s="37">
        <v>6</v>
      </c>
      <c r="AY56" s="37">
        <v>13</v>
      </c>
      <c r="AZ56" s="122">
        <v>20</v>
      </c>
      <c r="BA56" s="816"/>
    </row>
    <row r="57" spans="1:53" x14ac:dyDescent="0.25">
      <c r="A57" s="811"/>
      <c r="B57" s="814"/>
      <c r="C57" s="816"/>
      <c r="D57" s="30">
        <v>7</v>
      </c>
      <c r="E57" s="31">
        <v>14</v>
      </c>
      <c r="F57" s="31">
        <v>21</v>
      </c>
      <c r="G57" s="32">
        <v>28</v>
      </c>
      <c r="H57" s="30">
        <v>5</v>
      </c>
      <c r="I57" s="31">
        <v>12</v>
      </c>
      <c r="J57" s="31">
        <v>19</v>
      </c>
      <c r="K57" s="31">
        <v>26</v>
      </c>
      <c r="L57" s="33">
        <v>2</v>
      </c>
      <c r="M57" s="34">
        <v>9</v>
      </c>
      <c r="N57" s="31">
        <v>16</v>
      </c>
      <c r="O57" s="31">
        <v>23</v>
      </c>
      <c r="P57" s="32">
        <v>30</v>
      </c>
      <c r="Q57" s="30">
        <v>7</v>
      </c>
      <c r="R57" s="31">
        <v>14</v>
      </c>
      <c r="S57" s="31">
        <v>21</v>
      </c>
      <c r="T57" s="31">
        <v>28</v>
      </c>
      <c r="U57" s="825"/>
      <c r="V57" s="34">
        <v>4</v>
      </c>
      <c r="W57" s="31">
        <v>11</v>
      </c>
      <c r="X57" s="31">
        <v>18</v>
      </c>
      <c r="Y57" s="31">
        <v>25</v>
      </c>
      <c r="Z57" s="32">
        <v>1</v>
      </c>
      <c r="AA57" s="30">
        <v>8</v>
      </c>
      <c r="AB57" s="31">
        <v>15</v>
      </c>
      <c r="AC57" s="31">
        <v>22</v>
      </c>
      <c r="AD57" s="33">
        <v>1</v>
      </c>
      <c r="AE57" s="34">
        <v>8</v>
      </c>
      <c r="AF57" s="31">
        <v>15</v>
      </c>
      <c r="AG57" s="31">
        <v>22</v>
      </c>
      <c r="AH57" s="32">
        <v>29</v>
      </c>
      <c r="AI57" s="30">
        <v>5</v>
      </c>
      <c r="AJ57" s="31">
        <v>12</v>
      </c>
      <c r="AK57" s="31">
        <v>19</v>
      </c>
      <c r="AL57" s="31">
        <v>26</v>
      </c>
      <c r="AM57" s="33">
        <v>3</v>
      </c>
      <c r="AN57" s="34">
        <v>10</v>
      </c>
      <c r="AO57" s="31">
        <v>17</v>
      </c>
      <c r="AP57" s="31">
        <v>24</v>
      </c>
      <c r="AQ57" s="32">
        <v>31</v>
      </c>
      <c r="AR57" s="30">
        <v>7</v>
      </c>
      <c r="AS57" s="31">
        <v>14</v>
      </c>
      <c r="AT57" s="31">
        <v>21</v>
      </c>
      <c r="AU57" s="31">
        <v>28</v>
      </c>
      <c r="AV57" s="36">
        <v>5</v>
      </c>
      <c r="AW57" s="827"/>
      <c r="AX57" s="37">
        <v>12</v>
      </c>
      <c r="AY57" s="37">
        <v>19</v>
      </c>
      <c r="AZ57" s="122">
        <v>26</v>
      </c>
      <c r="BA57" s="816"/>
    </row>
    <row r="58" spans="1:53" x14ac:dyDescent="0.25">
      <c r="A58" s="811"/>
      <c r="B58" s="814"/>
      <c r="C58" s="816"/>
      <c r="D58" s="840"/>
      <c r="E58" s="841"/>
      <c r="F58" s="841"/>
      <c r="G58" s="841"/>
      <c r="H58" s="841"/>
      <c r="I58" s="841"/>
      <c r="J58" s="841"/>
      <c r="K58" s="841"/>
      <c r="L58" s="841"/>
      <c r="M58" s="841"/>
      <c r="N58" s="841"/>
      <c r="O58" s="841"/>
      <c r="P58" s="841"/>
      <c r="Q58" s="841"/>
      <c r="R58" s="841"/>
      <c r="S58" s="841"/>
      <c r="T58" s="841"/>
      <c r="U58" s="841"/>
      <c r="V58" s="841"/>
      <c r="W58" s="841"/>
      <c r="X58" s="841"/>
      <c r="Y58" s="841"/>
      <c r="Z58" s="841"/>
      <c r="AA58" s="841"/>
      <c r="AB58" s="841"/>
      <c r="AC58" s="841"/>
      <c r="AD58" s="841"/>
      <c r="AE58" s="841"/>
      <c r="AF58" s="841"/>
      <c r="AG58" s="841"/>
      <c r="AH58" s="841"/>
      <c r="AI58" s="841"/>
      <c r="AJ58" s="841"/>
      <c r="AK58" s="841"/>
      <c r="AL58" s="841"/>
      <c r="AM58" s="841"/>
      <c r="AN58" s="841"/>
      <c r="AO58" s="841"/>
      <c r="AP58" s="841"/>
      <c r="AQ58" s="841"/>
      <c r="AR58" s="841"/>
      <c r="AS58" s="841"/>
      <c r="AT58" s="841"/>
      <c r="AU58" s="841"/>
      <c r="AV58" s="841"/>
      <c r="AW58" s="841"/>
      <c r="AX58" s="755"/>
      <c r="AY58" s="755"/>
      <c r="AZ58" s="842"/>
      <c r="BA58" s="816"/>
    </row>
    <row r="59" spans="1:53" ht="15.75" thickBot="1" x14ac:dyDescent="0.3">
      <c r="A59" s="839"/>
      <c r="B59" s="815"/>
      <c r="C59" s="816"/>
      <c r="D59" s="39">
        <v>1</v>
      </c>
      <c r="E59" s="40">
        <v>2</v>
      </c>
      <c r="F59" s="40">
        <v>3</v>
      </c>
      <c r="G59" s="42">
        <v>4</v>
      </c>
      <c r="H59" s="39">
        <v>5</v>
      </c>
      <c r="I59" s="40">
        <v>6</v>
      </c>
      <c r="J59" s="40">
        <v>7</v>
      </c>
      <c r="K59" s="40">
        <v>8</v>
      </c>
      <c r="L59" s="42">
        <v>9</v>
      </c>
      <c r="M59" s="39">
        <v>10</v>
      </c>
      <c r="N59" s="40">
        <v>11</v>
      </c>
      <c r="O59" s="40">
        <v>12</v>
      </c>
      <c r="P59" s="42">
        <v>13</v>
      </c>
      <c r="Q59" s="39">
        <v>14</v>
      </c>
      <c r="R59" s="40">
        <v>15</v>
      </c>
      <c r="S59" s="40">
        <v>16</v>
      </c>
      <c r="T59" s="40">
        <v>17</v>
      </c>
      <c r="U59" s="123"/>
      <c r="V59" s="44">
        <v>18</v>
      </c>
      <c r="W59" s="45">
        <v>19</v>
      </c>
      <c r="X59" s="40">
        <v>20</v>
      </c>
      <c r="Y59" s="40">
        <v>21</v>
      </c>
      <c r="Z59" s="42">
        <v>22</v>
      </c>
      <c r="AA59" s="39">
        <v>23</v>
      </c>
      <c r="AB59" s="40">
        <v>24</v>
      </c>
      <c r="AC59" s="40">
        <v>25</v>
      </c>
      <c r="AD59" s="42">
        <v>26</v>
      </c>
      <c r="AE59" s="39">
        <v>27</v>
      </c>
      <c r="AF59" s="40">
        <v>28</v>
      </c>
      <c r="AG59" s="40">
        <v>29</v>
      </c>
      <c r="AH59" s="42">
        <v>30</v>
      </c>
      <c r="AI59" s="39">
        <v>31</v>
      </c>
      <c r="AJ59" s="40">
        <v>32</v>
      </c>
      <c r="AK59" s="40">
        <v>33</v>
      </c>
      <c r="AL59" s="40">
        <v>34</v>
      </c>
      <c r="AM59" s="42">
        <v>35</v>
      </c>
      <c r="AN59" s="39">
        <v>36</v>
      </c>
      <c r="AO59" s="40">
        <v>37</v>
      </c>
      <c r="AP59" s="40">
        <v>38</v>
      </c>
      <c r="AQ59" s="42">
        <v>39</v>
      </c>
      <c r="AR59" s="39">
        <v>40</v>
      </c>
      <c r="AS59" s="40">
        <v>41</v>
      </c>
      <c r="AT59" s="617">
        <v>42</v>
      </c>
      <c r="AU59" s="617">
        <v>43</v>
      </c>
      <c r="AV59" s="633">
        <v>44</v>
      </c>
      <c r="AW59" s="42">
        <v>45</v>
      </c>
      <c r="AX59" s="126">
        <v>46</v>
      </c>
      <c r="AY59" s="127">
        <v>47</v>
      </c>
      <c r="AZ59" s="128">
        <v>48</v>
      </c>
      <c r="BA59" s="816"/>
    </row>
    <row r="60" spans="1:53" x14ac:dyDescent="0.25">
      <c r="A60" s="168"/>
      <c r="B60" s="255" t="s">
        <v>66</v>
      </c>
      <c r="C60" s="169" t="s">
        <v>103</v>
      </c>
      <c r="D60" s="252"/>
      <c r="E60" s="252"/>
      <c r="F60" s="252"/>
      <c r="G60" s="252"/>
      <c r="H60" s="243">
        <v>2</v>
      </c>
      <c r="I60" s="243">
        <v>4</v>
      </c>
      <c r="J60" s="243">
        <v>4</v>
      </c>
      <c r="K60" s="243">
        <v>4</v>
      </c>
      <c r="L60" s="243">
        <v>4</v>
      </c>
      <c r="M60" s="243">
        <v>4</v>
      </c>
      <c r="N60" s="243">
        <v>4</v>
      </c>
      <c r="O60" s="243">
        <v>4</v>
      </c>
      <c r="P60" s="243">
        <v>4</v>
      </c>
      <c r="Q60" s="243">
        <v>4</v>
      </c>
      <c r="R60" s="243">
        <v>4</v>
      </c>
      <c r="S60" s="243">
        <v>4</v>
      </c>
      <c r="T60" s="243">
        <v>2</v>
      </c>
      <c r="U60" s="52">
        <f>SUM(D60:T60)</f>
        <v>48</v>
      </c>
      <c r="V60" s="170" t="s">
        <v>19</v>
      </c>
      <c r="W60" s="171" t="s">
        <v>19</v>
      </c>
      <c r="X60" s="282"/>
      <c r="Y60" s="172"/>
      <c r="Z60" s="269"/>
      <c r="AA60" s="174"/>
      <c r="AB60" s="268"/>
      <c r="AC60" s="268"/>
      <c r="AD60" s="269"/>
      <c r="AE60" s="272"/>
      <c r="AF60" s="172"/>
      <c r="AG60" s="172"/>
      <c r="AH60" s="173"/>
      <c r="AI60" s="174"/>
      <c r="AJ60" s="172"/>
      <c r="AK60" s="172"/>
      <c r="AL60" s="172"/>
      <c r="AM60" s="173"/>
      <c r="AN60" s="174"/>
      <c r="AO60" s="281"/>
      <c r="AP60" s="259"/>
      <c r="AQ60" s="257"/>
      <c r="AR60" s="258"/>
      <c r="AS60" s="259"/>
      <c r="AT60" s="259"/>
      <c r="AU60" s="259"/>
      <c r="AV60" s="175"/>
      <c r="AW60" s="618">
        <f t="shared" ref="AW60:AW63" si="17">SUM(X60:AV60)</f>
        <v>0</v>
      </c>
      <c r="AX60" s="68" t="s">
        <v>19</v>
      </c>
      <c r="AY60" s="68" t="s">
        <v>19</v>
      </c>
      <c r="AZ60" s="68" t="s">
        <v>19</v>
      </c>
      <c r="BA60" s="387">
        <f>U60+AW60</f>
        <v>48</v>
      </c>
    </row>
    <row r="61" spans="1:53" x14ac:dyDescent="0.25">
      <c r="A61" s="844">
        <v>3</v>
      </c>
      <c r="B61" s="210" t="s">
        <v>48</v>
      </c>
      <c r="C61" s="139" t="s">
        <v>21</v>
      </c>
      <c r="D61" s="253"/>
      <c r="E61" s="254"/>
      <c r="F61" s="254"/>
      <c r="G61" s="254"/>
      <c r="H61" s="187">
        <v>2</v>
      </c>
      <c r="I61" s="187">
        <v>2</v>
      </c>
      <c r="J61" s="187">
        <v>2</v>
      </c>
      <c r="K61" s="187">
        <v>2</v>
      </c>
      <c r="L61" s="187">
        <v>2</v>
      </c>
      <c r="M61" s="187">
        <v>2</v>
      </c>
      <c r="N61" s="187">
        <v>2</v>
      </c>
      <c r="O61" s="187">
        <v>2</v>
      </c>
      <c r="P61" s="187">
        <v>2</v>
      </c>
      <c r="Q61" s="187">
        <v>2</v>
      </c>
      <c r="R61" s="187">
        <v>2</v>
      </c>
      <c r="S61" s="187">
        <v>2</v>
      </c>
      <c r="T61" s="182">
        <v>2</v>
      </c>
      <c r="U61" s="78">
        <f t="shared" ref="U61:U75" si="18">SUM(D61:T61)</f>
        <v>26</v>
      </c>
      <c r="V61" s="68" t="s">
        <v>19</v>
      </c>
      <c r="W61" s="69" t="s">
        <v>19</v>
      </c>
      <c r="X61" s="180">
        <v>2</v>
      </c>
      <c r="Y61" s="141">
        <v>2</v>
      </c>
      <c r="Z61" s="191">
        <v>2</v>
      </c>
      <c r="AA61" s="141">
        <v>2</v>
      </c>
      <c r="AB61" s="191">
        <v>2</v>
      </c>
      <c r="AC61" s="191">
        <v>2</v>
      </c>
      <c r="AD61" s="191">
        <v>2</v>
      </c>
      <c r="AE61" s="191">
        <v>2</v>
      </c>
      <c r="AF61" s="141">
        <v>2</v>
      </c>
      <c r="AG61" s="141">
        <v>2</v>
      </c>
      <c r="AH61" s="141">
        <v>2</v>
      </c>
      <c r="AI61" s="141">
        <v>2</v>
      </c>
      <c r="AJ61" s="141">
        <v>2</v>
      </c>
      <c r="AK61" s="141">
        <v>2</v>
      </c>
      <c r="AL61" s="141">
        <v>2</v>
      </c>
      <c r="AM61" s="141">
        <v>2</v>
      </c>
      <c r="AN61" s="141">
        <v>2</v>
      </c>
      <c r="AO61" s="142"/>
      <c r="AP61" s="142"/>
      <c r="AQ61" s="142"/>
      <c r="AR61" s="142"/>
      <c r="AS61" s="142"/>
      <c r="AT61" s="142"/>
      <c r="AU61" s="142"/>
      <c r="AV61" s="107"/>
      <c r="AW61" s="618">
        <f t="shared" si="17"/>
        <v>34</v>
      </c>
      <c r="AX61" s="68" t="s">
        <v>19</v>
      </c>
      <c r="AY61" s="76" t="s">
        <v>19</v>
      </c>
      <c r="AZ61" s="143" t="s">
        <v>19</v>
      </c>
      <c r="BA61" s="137">
        <f t="shared" ref="BA61:BA77" si="19">SUM(U61+AW61)</f>
        <v>60</v>
      </c>
    </row>
    <row r="62" spans="1:53" x14ac:dyDescent="0.25">
      <c r="A62" s="844"/>
      <c r="B62" s="210" t="s">
        <v>49</v>
      </c>
      <c r="C62" s="139" t="s">
        <v>27</v>
      </c>
      <c r="D62" s="253"/>
      <c r="E62" s="254"/>
      <c r="F62" s="254"/>
      <c r="G62" s="254"/>
      <c r="H62" s="187">
        <v>2</v>
      </c>
      <c r="I62" s="187">
        <v>2</v>
      </c>
      <c r="J62" s="187">
        <v>2</v>
      </c>
      <c r="K62" s="187">
        <v>2</v>
      </c>
      <c r="L62" s="187">
        <v>2</v>
      </c>
      <c r="M62" s="187">
        <v>2</v>
      </c>
      <c r="N62" s="187">
        <v>2</v>
      </c>
      <c r="O62" s="187">
        <v>2</v>
      </c>
      <c r="P62" s="187">
        <v>2</v>
      </c>
      <c r="Q62" s="187">
        <v>2</v>
      </c>
      <c r="R62" s="187">
        <v>2</v>
      </c>
      <c r="S62" s="187">
        <v>2</v>
      </c>
      <c r="T62" s="182">
        <v>2</v>
      </c>
      <c r="U62" s="78">
        <f t="shared" si="18"/>
        <v>26</v>
      </c>
      <c r="V62" s="147" t="s">
        <v>19</v>
      </c>
      <c r="W62" s="148" t="s">
        <v>19</v>
      </c>
      <c r="X62" s="180">
        <v>2</v>
      </c>
      <c r="Y62" s="180">
        <v>2</v>
      </c>
      <c r="Z62" s="270">
        <v>2</v>
      </c>
      <c r="AA62" s="180">
        <v>2</v>
      </c>
      <c r="AB62" s="270">
        <v>2</v>
      </c>
      <c r="AC62" s="270">
        <v>2</v>
      </c>
      <c r="AD62" s="270">
        <v>2</v>
      </c>
      <c r="AE62" s="270">
        <v>2</v>
      </c>
      <c r="AF62" s="180">
        <v>2</v>
      </c>
      <c r="AG62" s="180">
        <v>2</v>
      </c>
      <c r="AH62" s="180">
        <v>2</v>
      </c>
      <c r="AI62" s="180">
        <v>2</v>
      </c>
      <c r="AJ62" s="180">
        <v>2</v>
      </c>
      <c r="AK62" s="180">
        <v>2</v>
      </c>
      <c r="AL62" s="180">
        <v>2</v>
      </c>
      <c r="AM62" s="180">
        <v>2</v>
      </c>
      <c r="AN62" s="180">
        <v>2</v>
      </c>
      <c r="AO62" s="237"/>
      <c r="AP62" s="237"/>
      <c r="AQ62" s="237"/>
      <c r="AR62" s="237"/>
      <c r="AS62" s="237"/>
      <c r="AT62" s="237"/>
      <c r="AU62" s="142"/>
      <c r="AV62" s="107"/>
      <c r="AW62" s="618">
        <f t="shared" si="17"/>
        <v>34</v>
      </c>
      <c r="AX62" s="68" t="s">
        <v>19</v>
      </c>
      <c r="AY62" s="76" t="s">
        <v>19</v>
      </c>
      <c r="AZ62" s="143" t="s">
        <v>19</v>
      </c>
      <c r="BA62" s="137">
        <f t="shared" si="19"/>
        <v>60</v>
      </c>
    </row>
    <row r="63" spans="1:53" x14ac:dyDescent="0.25">
      <c r="A63" s="844"/>
      <c r="B63" s="256" t="s">
        <v>67</v>
      </c>
      <c r="C63" s="181" t="s">
        <v>104</v>
      </c>
      <c r="D63" s="253"/>
      <c r="E63" s="254"/>
      <c r="F63" s="254"/>
      <c r="G63" s="254"/>
      <c r="H63" s="187">
        <v>2</v>
      </c>
      <c r="I63" s="187">
        <v>4</v>
      </c>
      <c r="J63" s="187">
        <v>4</v>
      </c>
      <c r="K63" s="187">
        <v>4</v>
      </c>
      <c r="L63" s="187">
        <v>4</v>
      </c>
      <c r="M63" s="187">
        <v>4</v>
      </c>
      <c r="N63" s="187">
        <v>4</v>
      </c>
      <c r="O63" s="187">
        <v>4</v>
      </c>
      <c r="P63" s="187">
        <v>4</v>
      </c>
      <c r="Q63" s="187">
        <v>4</v>
      </c>
      <c r="R63" s="187">
        <v>4</v>
      </c>
      <c r="S63" s="187">
        <v>4</v>
      </c>
      <c r="T63" s="187">
        <v>4</v>
      </c>
      <c r="U63" s="78">
        <f t="shared" si="18"/>
        <v>50</v>
      </c>
      <c r="V63" s="68" t="s">
        <v>19</v>
      </c>
      <c r="W63" s="69" t="s">
        <v>19</v>
      </c>
      <c r="X63" s="180">
        <v>4</v>
      </c>
      <c r="Y63" s="180">
        <v>4</v>
      </c>
      <c r="Z63" s="241">
        <v>4</v>
      </c>
      <c r="AA63" s="180">
        <v>4</v>
      </c>
      <c r="AB63" s="270">
        <v>4</v>
      </c>
      <c r="AC63" s="270">
        <v>2</v>
      </c>
      <c r="AD63" s="270">
        <v>2</v>
      </c>
      <c r="AE63" s="270">
        <v>2</v>
      </c>
      <c r="AF63" s="270">
        <v>4</v>
      </c>
      <c r="AG63" s="270">
        <v>2</v>
      </c>
      <c r="AH63" s="270">
        <v>4</v>
      </c>
      <c r="AI63" s="270">
        <v>2</v>
      </c>
      <c r="AJ63" s="270">
        <v>4</v>
      </c>
      <c r="AK63" s="270">
        <v>2</v>
      </c>
      <c r="AL63" s="270">
        <v>4</v>
      </c>
      <c r="AM63" s="270">
        <v>2</v>
      </c>
      <c r="AN63" s="270">
        <v>4</v>
      </c>
      <c r="AO63" s="237"/>
      <c r="AP63" s="237"/>
      <c r="AQ63" s="237"/>
      <c r="AR63" s="237"/>
      <c r="AS63" s="237"/>
      <c r="AT63" s="237"/>
      <c r="AU63" s="142"/>
      <c r="AV63" s="107"/>
      <c r="AW63" s="618">
        <f t="shared" si="17"/>
        <v>54</v>
      </c>
      <c r="AX63" s="68" t="s">
        <v>19</v>
      </c>
      <c r="AY63" s="76" t="s">
        <v>19</v>
      </c>
      <c r="AZ63" s="143" t="s">
        <v>19</v>
      </c>
      <c r="BA63" s="137">
        <f t="shared" si="19"/>
        <v>104</v>
      </c>
    </row>
    <row r="64" spans="1:53" x14ac:dyDescent="0.25">
      <c r="A64" s="844"/>
      <c r="B64" s="150" t="s">
        <v>69</v>
      </c>
      <c r="C64" s="150" t="s">
        <v>106</v>
      </c>
      <c r="D64" s="253"/>
      <c r="E64" s="254"/>
      <c r="F64" s="254"/>
      <c r="G64" s="254"/>
      <c r="H64" s="187">
        <v>2</v>
      </c>
      <c r="I64" s="187">
        <v>2</v>
      </c>
      <c r="J64" s="187">
        <v>2</v>
      </c>
      <c r="K64" s="187">
        <v>2</v>
      </c>
      <c r="L64" s="187">
        <v>2</v>
      </c>
      <c r="M64" s="187">
        <v>2</v>
      </c>
      <c r="N64" s="187">
        <v>2</v>
      </c>
      <c r="O64" s="187">
        <v>2</v>
      </c>
      <c r="P64" s="187">
        <v>2</v>
      </c>
      <c r="Q64" s="187">
        <v>2</v>
      </c>
      <c r="R64" s="187">
        <v>2</v>
      </c>
      <c r="S64" s="187">
        <v>2</v>
      </c>
      <c r="T64" s="187">
        <v>2</v>
      </c>
      <c r="U64" s="78">
        <f t="shared" si="18"/>
        <v>26</v>
      </c>
      <c r="V64" s="75" t="s">
        <v>19</v>
      </c>
      <c r="W64" s="69" t="s">
        <v>19</v>
      </c>
      <c r="X64" s="180">
        <v>2</v>
      </c>
      <c r="Y64" s="180">
        <v>2</v>
      </c>
      <c r="Z64" s="241">
        <v>2</v>
      </c>
      <c r="AA64" s="180">
        <v>2</v>
      </c>
      <c r="AB64" s="270">
        <v>2</v>
      </c>
      <c r="AC64" s="270">
        <v>4</v>
      </c>
      <c r="AD64" s="270">
        <v>2</v>
      </c>
      <c r="AE64" s="270">
        <v>4</v>
      </c>
      <c r="AF64" s="180">
        <v>2</v>
      </c>
      <c r="AG64" s="180">
        <v>4</v>
      </c>
      <c r="AH64" s="180">
        <v>2</v>
      </c>
      <c r="AI64" s="180">
        <v>4</v>
      </c>
      <c r="AJ64" s="180">
        <v>2</v>
      </c>
      <c r="AK64" s="180">
        <v>4</v>
      </c>
      <c r="AL64" s="180">
        <v>2</v>
      </c>
      <c r="AM64" s="180">
        <v>4</v>
      </c>
      <c r="AN64" s="180">
        <v>2</v>
      </c>
      <c r="AO64" s="237"/>
      <c r="AP64" s="237"/>
      <c r="AQ64" s="237"/>
      <c r="AR64" s="237"/>
      <c r="AS64" s="237"/>
      <c r="AT64" s="237"/>
      <c r="AU64" s="142"/>
      <c r="AV64" s="107"/>
      <c r="AW64" s="618">
        <f>SUM(X64:AV64)</f>
        <v>46</v>
      </c>
      <c r="AX64" s="68" t="s">
        <v>19</v>
      </c>
      <c r="AY64" s="76" t="s">
        <v>19</v>
      </c>
      <c r="AZ64" s="143" t="s">
        <v>19</v>
      </c>
      <c r="BA64" s="137">
        <f t="shared" si="19"/>
        <v>72</v>
      </c>
    </row>
    <row r="65" spans="1:53" ht="25.5" x14ac:dyDescent="0.25">
      <c r="A65" s="844"/>
      <c r="B65" s="184" t="s">
        <v>71</v>
      </c>
      <c r="C65" s="145" t="s">
        <v>108</v>
      </c>
      <c r="D65" s="253"/>
      <c r="E65" s="254"/>
      <c r="F65" s="254"/>
      <c r="G65" s="254"/>
      <c r="H65" s="187"/>
      <c r="I65" s="187"/>
      <c r="J65" s="187"/>
      <c r="K65" s="187"/>
      <c r="L65" s="187"/>
      <c r="M65" s="187"/>
      <c r="N65" s="187"/>
      <c r="O65" s="187"/>
      <c r="P65" s="187"/>
      <c r="Q65" s="187"/>
      <c r="R65" s="187"/>
      <c r="S65" s="187"/>
      <c r="T65" s="182"/>
      <c r="U65" s="78">
        <f t="shared" si="18"/>
        <v>0</v>
      </c>
      <c r="V65" s="75" t="s">
        <v>19</v>
      </c>
      <c r="W65" s="69" t="s">
        <v>19</v>
      </c>
      <c r="X65" s="180">
        <v>4</v>
      </c>
      <c r="Y65" s="180">
        <v>4</v>
      </c>
      <c r="Z65" s="270">
        <v>4</v>
      </c>
      <c r="AA65" s="180">
        <v>4</v>
      </c>
      <c r="AB65" s="270">
        <v>4</v>
      </c>
      <c r="AC65" s="270">
        <v>4</v>
      </c>
      <c r="AD65" s="270">
        <v>4</v>
      </c>
      <c r="AE65" s="270">
        <v>4</v>
      </c>
      <c r="AF65" s="180">
        <v>4</v>
      </c>
      <c r="AG65" s="180">
        <v>4</v>
      </c>
      <c r="AH65" s="180">
        <v>4</v>
      </c>
      <c r="AI65" s="180">
        <v>4</v>
      </c>
      <c r="AJ65" s="180">
        <v>4</v>
      </c>
      <c r="AK65" s="180">
        <v>4</v>
      </c>
      <c r="AL65" s="180">
        <v>4</v>
      </c>
      <c r="AM65" s="180">
        <v>4</v>
      </c>
      <c r="AN65" s="180">
        <v>4</v>
      </c>
      <c r="AO65" s="237"/>
      <c r="AP65" s="237"/>
      <c r="AQ65" s="237"/>
      <c r="AR65" s="237"/>
      <c r="AS65" s="237"/>
      <c r="AT65" s="237"/>
      <c r="AU65" s="142"/>
      <c r="AV65" s="107"/>
      <c r="AW65" s="618">
        <f t="shared" ref="AW65:AW72" si="20">SUM(X65:AV65)</f>
        <v>68</v>
      </c>
      <c r="AX65" s="68" t="s">
        <v>19</v>
      </c>
      <c r="AY65" s="76" t="s">
        <v>19</v>
      </c>
      <c r="AZ65" s="143" t="s">
        <v>19</v>
      </c>
      <c r="BA65" s="137">
        <f t="shared" si="19"/>
        <v>68</v>
      </c>
    </row>
    <row r="66" spans="1:53" ht="25.5" x14ac:dyDescent="0.25">
      <c r="A66" s="844"/>
      <c r="B66" s="150" t="s">
        <v>51</v>
      </c>
      <c r="C66" s="150" t="s">
        <v>52</v>
      </c>
      <c r="D66" s="253"/>
      <c r="E66" s="254"/>
      <c r="F66" s="254"/>
      <c r="G66" s="254"/>
      <c r="H66" s="187">
        <v>2</v>
      </c>
      <c r="I66" s="187">
        <v>2</v>
      </c>
      <c r="J66" s="187">
        <v>2</v>
      </c>
      <c r="K66" s="187">
        <v>2</v>
      </c>
      <c r="L66" s="187">
        <v>2</v>
      </c>
      <c r="M66" s="187">
        <v>2</v>
      </c>
      <c r="N66" s="187">
        <v>2</v>
      </c>
      <c r="O66" s="187">
        <v>2</v>
      </c>
      <c r="P66" s="187">
        <v>2</v>
      </c>
      <c r="Q66" s="187">
        <v>2</v>
      </c>
      <c r="R66" s="187">
        <v>2</v>
      </c>
      <c r="S66" s="187">
        <v>2</v>
      </c>
      <c r="T66" s="182">
        <v>2</v>
      </c>
      <c r="U66" s="78">
        <f t="shared" si="18"/>
        <v>26</v>
      </c>
      <c r="V66" s="75" t="s">
        <v>19</v>
      </c>
      <c r="W66" s="69" t="s">
        <v>19</v>
      </c>
      <c r="X66" s="180">
        <v>2</v>
      </c>
      <c r="Y66" s="141">
        <v>2</v>
      </c>
      <c r="Z66" s="191">
        <v>2</v>
      </c>
      <c r="AA66" s="141">
        <v>2</v>
      </c>
      <c r="AB66" s="191">
        <v>2</v>
      </c>
      <c r="AC66" s="191">
        <v>2</v>
      </c>
      <c r="AD66" s="191">
        <v>2</v>
      </c>
      <c r="AE66" s="191">
        <v>2</v>
      </c>
      <c r="AF66" s="141">
        <v>2</v>
      </c>
      <c r="AG66" s="141">
        <v>2</v>
      </c>
      <c r="AH66" s="141">
        <v>2</v>
      </c>
      <c r="AI66" s="141">
        <v>2</v>
      </c>
      <c r="AJ66" s="141">
        <v>2</v>
      </c>
      <c r="AK66" s="141">
        <v>2</v>
      </c>
      <c r="AL66" s="141">
        <v>2</v>
      </c>
      <c r="AM66" s="141">
        <v>2</v>
      </c>
      <c r="AN66" s="141">
        <v>2</v>
      </c>
      <c r="AO66" s="142"/>
      <c r="AP66" s="142"/>
      <c r="AQ66" s="142"/>
      <c r="AR66" s="142"/>
      <c r="AS66" s="142"/>
      <c r="AT66" s="142"/>
      <c r="AU66" s="142"/>
      <c r="AV66" s="107"/>
      <c r="AW66" s="618">
        <f t="shared" si="20"/>
        <v>34</v>
      </c>
      <c r="AX66" s="68" t="s">
        <v>19</v>
      </c>
      <c r="AY66" s="76" t="s">
        <v>19</v>
      </c>
      <c r="AZ66" s="143" t="s">
        <v>19</v>
      </c>
      <c r="BA66" s="137">
        <f t="shared" si="19"/>
        <v>60</v>
      </c>
    </row>
    <row r="67" spans="1:53" x14ac:dyDescent="0.25">
      <c r="A67" s="844"/>
      <c r="B67" s="150" t="s">
        <v>284</v>
      </c>
      <c r="C67" s="217" t="s">
        <v>285</v>
      </c>
      <c r="D67" s="253"/>
      <c r="E67" s="254"/>
      <c r="F67" s="254"/>
      <c r="G67" s="254"/>
      <c r="H67" s="187"/>
      <c r="I67" s="187"/>
      <c r="J67" s="187"/>
      <c r="K67" s="187"/>
      <c r="L67" s="187"/>
      <c r="M67" s="187"/>
      <c r="N67" s="187"/>
      <c r="O67" s="187"/>
      <c r="P67" s="187"/>
      <c r="Q67" s="187"/>
      <c r="R67" s="187"/>
      <c r="S67" s="187"/>
      <c r="T67" s="182"/>
      <c r="U67" s="78"/>
      <c r="V67" s="75"/>
      <c r="W67" s="69"/>
      <c r="X67" s="180">
        <v>2</v>
      </c>
      <c r="Y67" s="141">
        <v>4</v>
      </c>
      <c r="Z67" s="191">
        <v>2</v>
      </c>
      <c r="AA67" s="141">
        <v>4</v>
      </c>
      <c r="AB67" s="191">
        <v>2</v>
      </c>
      <c r="AC67" s="191">
        <v>4</v>
      </c>
      <c r="AD67" s="191">
        <v>2</v>
      </c>
      <c r="AE67" s="191">
        <v>2</v>
      </c>
      <c r="AF67" s="141">
        <v>2</v>
      </c>
      <c r="AG67" s="141">
        <v>4</v>
      </c>
      <c r="AH67" s="141">
        <v>2</v>
      </c>
      <c r="AI67" s="141">
        <v>4</v>
      </c>
      <c r="AJ67" s="141">
        <v>2</v>
      </c>
      <c r="AK67" s="141">
        <v>4</v>
      </c>
      <c r="AL67" s="141">
        <v>2</v>
      </c>
      <c r="AM67" s="141">
        <v>4</v>
      </c>
      <c r="AN67" s="141">
        <v>2</v>
      </c>
      <c r="AO67" s="142"/>
      <c r="AP67" s="142"/>
      <c r="AQ67" s="142"/>
      <c r="AR67" s="142"/>
      <c r="AS67" s="142"/>
      <c r="AT67" s="142"/>
      <c r="AU67" s="142"/>
      <c r="AV67" s="107"/>
      <c r="AW67" s="618">
        <f>SUM(X67:AV67)</f>
        <v>48</v>
      </c>
      <c r="AX67" s="68"/>
      <c r="AY67" s="76"/>
      <c r="AZ67" s="143"/>
      <c r="BA67" s="137"/>
    </row>
    <row r="68" spans="1:53" ht="25.5" customHeight="1" x14ac:dyDescent="0.25">
      <c r="A68" s="844"/>
      <c r="B68" s="150" t="s">
        <v>61</v>
      </c>
      <c r="C68" s="217" t="s">
        <v>96</v>
      </c>
      <c r="D68" s="253"/>
      <c r="E68" s="254"/>
      <c r="F68" s="254"/>
      <c r="G68" s="254"/>
      <c r="H68" s="187"/>
      <c r="I68" s="187"/>
      <c r="J68" s="187"/>
      <c r="K68" s="187"/>
      <c r="L68" s="187"/>
      <c r="M68" s="187"/>
      <c r="N68" s="187"/>
      <c r="O68" s="187"/>
      <c r="P68" s="186"/>
      <c r="Q68" s="187"/>
      <c r="R68" s="187"/>
      <c r="S68" s="187"/>
      <c r="T68" s="182"/>
      <c r="U68" s="78">
        <f t="shared" si="18"/>
        <v>0</v>
      </c>
      <c r="V68" s="75" t="s">
        <v>19</v>
      </c>
      <c r="W68" s="69" t="s">
        <v>19</v>
      </c>
      <c r="X68" s="180"/>
      <c r="Y68" s="141"/>
      <c r="Z68" s="191"/>
      <c r="AA68" s="191"/>
      <c r="AB68" s="191"/>
      <c r="AC68" s="191"/>
      <c r="AD68" s="191"/>
      <c r="AE68" s="191"/>
      <c r="AF68" s="141"/>
      <c r="AG68" s="141"/>
      <c r="AH68" s="141"/>
      <c r="AI68" s="141"/>
      <c r="AJ68" s="141"/>
      <c r="AK68" s="141"/>
      <c r="AL68" s="141"/>
      <c r="AM68" s="141"/>
      <c r="AN68" s="141"/>
      <c r="AO68" s="260"/>
      <c r="AP68" s="142"/>
      <c r="AQ68" s="142"/>
      <c r="AR68" s="142"/>
      <c r="AS68" s="142"/>
      <c r="AT68" s="142"/>
      <c r="AU68" s="260"/>
      <c r="AV68" s="238"/>
      <c r="AW68" s="618">
        <f t="shared" si="20"/>
        <v>0</v>
      </c>
      <c r="AX68" s="68" t="s">
        <v>19</v>
      </c>
      <c r="AY68" s="76" t="s">
        <v>19</v>
      </c>
      <c r="AZ68" s="143" t="s">
        <v>19</v>
      </c>
      <c r="BA68" s="137">
        <f>SUM(BA69:BA71)</f>
        <v>418</v>
      </c>
    </row>
    <row r="69" spans="1:53" ht="25.5" x14ac:dyDescent="0.25">
      <c r="A69" s="844"/>
      <c r="B69" s="146" t="s">
        <v>95</v>
      </c>
      <c r="C69" s="145" t="s">
        <v>96</v>
      </c>
      <c r="D69" s="253"/>
      <c r="E69" s="253"/>
      <c r="F69" s="253"/>
      <c r="G69" s="253"/>
      <c r="H69" s="242">
        <v>12</v>
      </c>
      <c r="I69" s="242">
        <v>8</v>
      </c>
      <c r="J69" s="242">
        <v>10</v>
      </c>
      <c r="K69" s="242">
        <v>10</v>
      </c>
      <c r="L69" s="242">
        <v>10</v>
      </c>
      <c r="M69" s="242">
        <v>10</v>
      </c>
      <c r="N69" s="242">
        <v>10</v>
      </c>
      <c r="O69" s="242">
        <v>10</v>
      </c>
      <c r="P69" s="242">
        <v>10</v>
      </c>
      <c r="Q69" s="242">
        <v>10</v>
      </c>
      <c r="R69" s="242">
        <v>10</v>
      </c>
      <c r="S69" s="242">
        <v>10</v>
      </c>
      <c r="T69" s="242">
        <v>12</v>
      </c>
      <c r="U69" s="78">
        <f t="shared" si="18"/>
        <v>132</v>
      </c>
      <c r="V69" s="75" t="s">
        <v>19</v>
      </c>
      <c r="W69" s="69" t="s">
        <v>19</v>
      </c>
      <c r="X69" s="180">
        <v>6</v>
      </c>
      <c r="Y69" s="180">
        <v>6</v>
      </c>
      <c r="Z69" s="270">
        <v>6</v>
      </c>
      <c r="AA69" s="180">
        <v>6</v>
      </c>
      <c r="AB69" s="270">
        <v>6</v>
      </c>
      <c r="AC69" s="270">
        <v>6</v>
      </c>
      <c r="AD69" s="270">
        <v>6</v>
      </c>
      <c r="AE69" s="270">
        <v>6</v>
      </c>
      <c r="AF69" s="180">
        <v>6</v>
      </c>
      <c r="AG69" s="180">
        <v>6</v>
      </c>
      <c r="AH69" s="180">
        <v>6</v>
      </c>
      <c r="AI69" s="180">
        <v>6</v>
      </c>
      <c r="AJ69" s="180">
        <v>6</v>
      </c>
      <c r="AK69" s="180">
        <v>6</v>
      </c>
      <c r="AL69" s="180">
        <v>6</v>
      </c>
      <c r="AM69" s="180">
        <v>6</v>
      </c>
      <c r="AN69" s="180">
        <v>6</v>
      </c>
      <c r="AO69" s="237"/>
      <c r="AP69" s="142"/>
      <c r="AQ69" s="142"/>
      <c r="AR69" s="142"/>
      <c r="AS69" s="142"/>
      <c r="AT69" s="142"/>
      <c r="AU69" s="260"/>
      <c r="AV69" s="107"/>
      <c r="AW69" s="618">
        <f t="shared" si="20"/>
        <v>102</v>
      </c>
      <c r="AX69" s="68" t="s">
        <v>19</v>
      </c>
      <c r="AY69" s="76" t="s">
        <v>19</v>
      </c>
      <c r="AZ69" s="143" t="s">
        <v>19</v>
      </c>
      <c r="BA69" s="137">
        <f t="shared" si="19"/>
        <v>234</v>
      </c>
    </row>
    <row r="70" spans="1:53" ht="29.25" customHeight="1" x14ac:dyDescent="0.25">
      <c r="A70" s="844"/>
      <c r="B70" s="146" t="s">
        <v>97</v>
      </c>
      <c r="C70" s="145" t="s">
        <v>98</v>
      </c>
      <c r="D70" s="253"/>
      <c r="E70" s="253"/>
      <c r="F70" s="253"/>
      <c r="G70" s="253"/>
      <c r="H70" s="242">
        <v>2</v>
      </c>
      <c r="I70" s="242">
        <v>2</v>
      </c>
      <c r="J70" s="242">
        <v>2</v>
      </c>
      <c r="K70" s="242">
        <v>2</v>
      </c>
      <c r="L70" s="242">
        <v>2</v>
      </c>
      <c r="M70" s="242">
        <v>2</v>
      </c>
      <c r="N70" s="242">
        <v>2</v>
      </c>
      <c r="O70" s="242">
        <v>2</v>
      </c>
      <c r="P70" s="242">
        <v>2</v>
      </c>
      <c r="Q70" s="242">
        <v>2</v>
      </c>
      <c r="R70" s="242">
        <v>2</v>
      </c>
      <c r="S70" s="242">
        <v>2</v>
      </c>
      <c r="T70" s="242">
        <v>2</v>
      </c>
      <c r="U70" s="78">
        <f t="shared" si="18"/>
        <v>26</v>
      </c>
      <c r="V70" s="75" t="s">
        <v>19</v>
      </c>
      <c r="W70" s="69" t="s">
        <v>19</v>
      </c>
      <c r="X70" s="180">
        <v>2</v>
      </c>
      <c r="Y70" s="180">
        <v>2</v>
      </c>
      <c r="Z70" s="270">
        <v>2</v>
      </c>
      <c r="AA70" s="270">
        <v>2</v>
      </c>
      <c r="AB70" s="270">
        <v>2</v>
      </c>
      <c r="AC70" s="270">
        <v>2</v>
      </c>
      <c r="AD70" s="270">
        <v>4</v>
      </c>
      <c r="AE70" s="270">
        <v>2</v>
      </c>
      <c r="AF70" s="270">
        <v>4</v>
      </c>
      <c r="AG70" s="270">
        <v>2</v>
      </c>
      <c r="AH70" s="270">
        <v>4</v>
      </c>
      <c r="AI70" s="270">
        <v>2</v>
      </c>
      <c r="AJ70" s="270">
        <v>4</v>
      </c>
      <c r="AK70" s="270">
        <v>2</v>
      </c>
      <c r="AL70" s="270">
        <v>4</v>
      </c>
      <c r="AM70" s="270">
        <v>2</v>
      </c>
      <c r="AN70" s="270">
        <v>2</v>
      </c>
      <c r="AO70" s="237"/>
      <c r="AP70" s="237"/>
      <c r="AQ70" s="142"/>
      <c r="AR70" s="142"/>
      <c r="AS70" s="142"/>
      <c r="AT70" s="142"/>
      <c r="AU70" s="260"/>
      <c r="AV70" s="107"/>
      <c r="AW70" s="618">
        <f t="shared" si="20"/>
        <v>44</v>
      </c>
      <c r="AX70" s="68" t="s">
        <v>19</v>
      </c>
      <c r="AY70" s="76" t="s">
        <v>19</v>
      </c>
      <c r="AZ70" s="143" t="s">
        <v>19</v>
      </c>
      <c r="BA70" s="137">
        <f t="shared" si="19"/>
        <v>70</v>
      </c>
    </row>
    <row r="71" spans="1:53" ht="26.25" x14ac:dyDescent="0.25">
      <c r="A71" s="844"/>
      <c r="B71" s="150" t="s">
        <v>99</v>
      </c>
      <c r="C71" s="151" t="s">
        <v>100</v>
      </c>
      <c r="D71" s="253"/>
      <c r="E71" s="253"/>
      <c r="F71" s="253"/>
      <c r="G71" s="253"/>
      <c r="H71" s="242"/>
      <c r="I71" s="242">
        <v>4</v>
      </c>
      <c r="J71" s="242">
        <v>4</v>
      </c>
      <c r="K71" s="242">
        <v>4</v>
      </c>
      <c r="L71" s="242">
        <v>4</v>
      </c>
      <c r="M71" s="242">
        <v>4</v>
      </c>
      <c r="N71" s="242">
        <v>4</v>
      </c>
      <c r="O71" s="242">
        <v>4</v>
      </c>
      <c r="P71" s="242">
        <v>4</v>
      </c>
      <c r="Q71" s="242">
        <v>4</v>
      </c>
      <c r="R71" s="242">
        <v>4</v>
      </c>
      <c r="S71" s="242">
        <v>4</v>
      </c>
      <c r="T71" s="242">
        <v>4</v>
      </c>
      <c r="U71" s="78">
        <f t="shared" si="18"/>
        <v>48</v>
      </c>
      <c r="V71" s="75" t="s">
        <v>19</v>
      </c>
      <c r="W71" s="69" t="s">
        <v>19</v>
      </c>
      <c r="X71" s="180">
        <v>4</v>
      </c>
      <c r="Y71" s="141">
        <v>4</v>
      </c>
      <c r="Z71" s="191">
        <v>4</v>
      </c>
      <c r="AA71" s="141">
        <v>4</v>
      </c>
      <c r="AB71" s="141">
        <v>4</v>
      </c>
      <c r="AC71" s="141">
        <v>4</v>
      </c>
      <c r="AD71" s="141">
        <v>4</v>
      </c>
      <c r="AE71" s="141">
        <v>4</v>
      </c>
      <c r="AF71" s="141">
        <v>4</v>
      </c>
      <c r="AG71" s="141">
        <v>4</v>
      </c>
      <c r="AH71" s="141">
        <v>4</v>
      </c>
      <c r="AI71" s="141">
        <v>4</v>
      </c>
      <c r="AJ71" s="141">
        <v>4</v>
      </c>
      <c r="AK71" s="141">
        <v>4</v>
      </c>
      <c r="AL71" s="141">
        <v>4</v>
      </c>
      <c r="AM71" s="141">
        <v>2</v>
      </c>
      <c r="AN71" s="141">
        <v>4</v>
      </c>
      <c r="AO71" s="142"/>
      <c r="AP71" s="142"/>
      <c r="AQ71" s="142"/>
      <c r="AR71" s="142"/>
      <c r="AS71" s="142"/>
      <c r="AT71" s="142"/>
      <c r="AU71" s="260"/>
      <c r="AV71" s="107"/>
      <c r="AW71" s="618">
        <f t="shared" si="20"/>
        <v>66</v>
      </c>
      <c r="AX71" s="68" t="s">
        <v>19</v>
      </c>
      <c r="AY71" s="76" t="s">
        <v>19</v>
      </c>
      <c r="AZ71" s="143" t="s">
        <v>19</v>
      </c>
      <c r="BA71" s="137">
        <f t="shared" si="19"/>
        <v>114</v>
      </c>
    </row>
    <row r="72" spans="1:53" ht="26.25" x14ac:dyDescent="0.25">
      <c r="A72" s="844"/>
      <c r="B72" s="184" t="s">
        <v>75</v>
      </c>
      <c r="C72" s="188" t="s">
        <v>101</v>
      </c>
      <c r="D72" s="253"/>
      <c r="E72" s="253"/>
      <c r="F72" s="253"/>
      <c r="G72" s="253"/>
      <c r="H72" s="242"/>
      <c r="I72" s="242"/>
      <c r="J72" s="242"/>
      <c r="K72" s="242"/>
      <c r="L72" s="242"/>
      <c r="M72" s="242"/>
      <c r="N72" s="242"/>
      <c r="O72" s="242"/>
      <c r="P72" s="187"/>
      <c r="Q72" s="187"/>
      <c r="R72" s="187"/>
      <c r="S72" s="187"/>
      <c r="T72" s="182"/>
      <c r="U72" s="78">
        <f t="shared" si="18"/>
        <v>0</v>
      </c>
      <c r="V72" s="75" t="s">
        <v>19</v>
      </c>
      <c r="W72" s="69" t="s">
        <v>19</v>
      </c>
      <c r="X72" s="180"/>
      <c r="Y72" s="141"/>
      <c r="Z72" s="107"/>
      <c r="AA72" s="141"/>
      <c r="AB72" s="141"/>
      <c r="AC72" s="141"/>
      <c r="AD72" s="141"/>
      <c r="AE72" s="141"/>
      <c r="AF72" s="141"/>
      <c r="AG72" s="141"/>
      <c r="AH72" s="141"/>
      <c r="AI72" s="141"/>
      <c r="AJ72" s="141"/>
      <c r="AK72" s="141"/>
      <c r="AL72" s="141"/>
      <c r="AM72" s="141"/>
      <c r="AN72" s="141"/>
      <c r="AO72" s="142"/>
      <c r="AP72" s="142"/>
      <c r="AQ72" s="142"/>
      <c r="AR72" s="142"/>
      <c r="AS72" s="142"/>
      <c r="AT72" s="142"/>
      <c r="AU72" s="260"/>
      <c r="AV72" s="238"/>
      <c r="AW72" s="618">
        <f t="shared" si="20"/>
        <v>0</v>
      </c>
      <c r="AX72" s="68" t="s">
        <v>19</v>
      </c>
      <c r="AY72" s="76" t="s">
        <v>19</v>
      </c>
      <c r="AZ72" s="143" t="s">
        <v>19</v>
      </c>
      <c r="BA72" s="137">
        <f>SUM(BA73:BA74)</f>
        <v>136</v>
      </c>
    </row>
    <row r="73" spans="1:53" ht="25.5" x14ac:dyDescent="0.25">
      <c r="A73" s="844"/>
      <c r="B73" s="189" t="s">
        <v>76</v>
      </c>
      <c r="C73" s="190" t="s">
        <v>102</v>
      </c>
      <c r="D73" s="253"/>
      <c r="E73" s="253"/>
      <c r="F73" s="253"/>
      <c r="G73" s="253"/>
      <c r="H73" s="242">
        <v>2</v>
      </c>
      <c r="I73" s="242">
        <v>4</v>
      </c>
      <c r="J73" s="242">
        <v>2</v>
      </c>
      <c r="K73" s="242">
        <v>2</v>
      </c>
      <c r="L73" s="242">
        <v>2</v>
      </c>
      <c r="M73" s="242">
        <v>2</v>
      </c>
      <c r="N73" s="242">
        <v>2</v>
      </c>
      <c r="O73" s="242">
        <v>2</v>
      </c>
      <c r="P73" s="242">
        <v>2</v>
      </c>
      <c r="Q73" s="242">
        <v>2</v>
      </c>
      <c r="R73" s="242">
        <v>2</v>
      </c>
      <c r="S73" s="242">
        <v>2</v>
      </c>
      <c r="T73" s="242">
        <v>2</v>
      </c>
      <c r="U73" s="78">
        <f t="shared" si="18"/>
        <v>28</v>
      </c>
      <c r="V73" s="75" t="s">
        <v>19</v>
      </c>
      <c r="W73" s="69" t="s">
        <v>19</v>
      </c>
      <c r="X73" s="180">
        <v>2</v>
      </c>
      <c r="Y73" s="180">
        <v>2</v>
      </c>
      <c r="Z73" s="180">
        <v>2</v>
      </c>
      <c r="AA73" s="180">
        <v>2</v>
      </c>
      <c r="AB73" s="180">
        <v>2</v>
      </c>
      <c r="AC73" s="180">
        <v>2</v>
      </c>
      <c r="AD73" s="180">
        <v>2</v>
      </c>
      <c r="AE73" s="180">
        <v>2</v>
      </c>
      <c r="AF73" s="180">
        <v>2</v>
      </c>
      <c r="AG73" s="180">
        <v>2</v>
      </c>
      <c r="AH73" s="180">
        <v>2</v>
      </c>
      <c r="AI73" s="180">
        <v>2</v>
      </c>
      <c r="AJ73" s="180">
        <v>2</v>
      </c>
      <c r="AK73" s="180">
        <v>2</v>
      </c>
      <c r="AL73" s="180">
        <v>2</v>
      </c>
      <c r="AM73" s="180">
        <v>4</v>
      </c>
      <c r="AN73" s="180">
        <v>2</v>
      </c>
      <c r="AO73" s="237"/>
      <c r="AP73" s="237"/>
      <c r="AQ73" s="237"/>
      <c r="AR73" s="237"/>
      <c r="AS73" s="142"/>
      <c r="AT73" s="142"/>
      <c r="AU73" s="142"/>
      <c r="AV73" s="107"/>
      <c r="AW73" s="618">
        <f>SUM(X73:AU73)</f>
        <v>36</v>
      </c>
      <c r="AX73" s="68" t="s">
        <v>19</v>
      </c>
      <c r="AY73" s="76" t="s">
        <v>19</v>
      </c>
      <c r="AZ73" s="143" t="s">
        <v>19</v>
      </c>
      <c r="BA73" s="137">
        <f>U73+AW73</f>
        <v>64</v>
      </c>
    </row>
    <row r="74" spans="1:53" ht="25.5" x14ac:dyDescent="0.25">
      <c r="A74" s="844"/>
      <c r="B74" s="189" t="s">
        <v>77</v>
      </c>
      <c r="C74" s="190" t="s">
        <v>101</v>
      </c>
      <c r="D74" s="253"/>
      <c r="E74" s="253"/>
      <c r="F74" s="253"/>
      <c r="G74" s="253"/>
      <c r="H74" s="242">
        <v>2</v>
      </c>
      <c r="I74" s="242">
        <v>2</v>
      </c>
      <c r="J74" s="242">
        <v>2</v>
      </c>
      <c r="K74" s="242">
        <v>2</v>
      </c>
      <c r="L74" s="242">
        <v>2</v>
      </c>
      <c r="M74" s="242">
        <v>2</v>
      </c>
      <c r="N74" s="242">
        <v>2</v>
      </c>
      <c r="O74" s="242">
        <v>2</v>
      </c>
      <c r="P74" s="242">
        <v>2</v>
      </c>
      <c r="Q74" s="242">
        <v>2</v>
      </c>
      <c r="R74" s="242">
        <v>2</v>
      </c>
      <c r="S74" s="242">
        <v>2</v>
      </c>
      <c r="T74" s="242">
        <v>2</v>
      </c>
      <c r="U74" s="78">
        <f t="shared" si="18"/>
        <v>26</v>
      </c>
      <c r="V74" s="75" t="s">
        <v>19</v>
      </c>
      <c r="W74" s="69" t="s">
        <v>19</v>
      </c>
      <c r="X74" s="180">
        <v>4</v>
      </c>
      <c r="Y74" s="180">
        <v>2</v>
      </c>
      <c r="Z74" s="180">
        <v>4</v>
      </c>
      <c r="AA74" s="180">
        <v>2</v>
      </c>
      <c r="AB74" s="180">
        <v>4</v>
      </c>
      <c r="AC74" s="180">
        <v>2</v>
      </c>
      <c r="AD74" s="180">
        <v>4</v>
      </c>
      <c r="AE74" s="180">
        <v>4</v>
      </c>
      <c r="AF74" s="180">
        <v>2</v>
      </c>
      <c r="AG74" s="180">
        <v>2</v>
      </c>
      <c r="AH74" s="180">
        <v>2</v>
      </c>
      <c r="AI74" s="180">
        <v>2</v>
      </c>
      <c r="AJ74" s="180">
        <v>2</v>
      </c>
      <c r="AK74" s="180">
        <v>2</v>
      </c>
      <c r="AL74" s="180">
        <v>2</v>
      </c>
      <c r="AM74" s="180">
        <v>2</v>
      </c>
      <c r="AN74" s="180">
        <v>4</v>
      </c>
      <c r="AO74" s="237"/>
      <c r="AP74" s="237"/>
      <c r="AQ74" s="237"/>
      <c r="AR74" s="237"/>
      <c r="AS74" s="142"/>
      <c r="AT74" s="142"/>
      <c r="AU74" s="142"/>
      <c r="AV74" s="192"/>
      <c r="AW74" s="618">
        <f>SUM(X74:AV74)</f>
        <v>46</v>
      </c>
      <c r="AX74" s="68" t="s">
        <v>19</v>
      </c>
      <c r="AY74" s="76" t="s">
        <v>19</v>
      </c>
      <c r="AZ74" s="143" t="s">
        <v>19</v>
      </c>
      <c r="BA74" s="137">
        <f t="shared" si="19"/>
        <v>72</v>
      </c>
    </row>
    <row r="75" spans="1:53" x14ac:dyDescent="0.25">
      <c r="A75" s="844"/>
      <c r="B75" s="146" t="s">
        <v>92</v>
      </c>
      <c r="C75" s="185" t="s">
        <v>93</v>
      </c>
      <c r="D75" s="253"/>
      <c r="E75" s="254"/>
      <c r="F75" s="254"/>
      <c r="G75" s="263"/>
      <c r="H75" s="266"/>
      <c r="I75" s="187"/>
      <c r="J75" s="187"/>
      <c r="K75" s="187"/>
      <c r="L75" s="187"/>
      <c r="M75" s="187"/>
      <c r="N75" s="187"/>
      <c r="O75" s="187"/>
      <c r="P75" s="187"/>
      <c r="Q75" s="187"/>
      <c r="R75" s="187"/>
      <c r="S75" s="187"/>
      <c r="T75" s="182"/>
      <c r="U75" s="78">
        <f t="shared" si="18"/>
        <v>0</v>
      </c>
      <c r="V75" s="68" t="s">
        <v>19</v>
      </c>
      <c r="W75" s="69" t="s">
        <v>19</v>
      </c>
      <c r="X75" s="180"/>
      <c r="Y75" s="141"/>
      <c r="Z75" s="141"/>
      <c r="AA75" s="141"/>
      <c r="AB75" s="107"/>
      <c r="AC75" s="107"/>
      <c r="AD75" s="141"/>
      <c r="AE75" s="141"/>
      <c r="AF75" s="107"/>
      <c r="AG75" s="141"/>
      <c r="AH75" s="141"/>
      <c r="AI75" s="104"/>
      <c r="AJ75" s="104"/>
      <c r="AK75" s="104"/>
      <c r="AL75" s="104"/>
      <c r="AM75" s="104"/>
      <c r="AN75" s="104"/>
      <c r="AO75" s="104"/>
      <c r="AP75" s="191"/>
      <c r="AQ75" s="191"/>
      <c r="AR75" s="141"/>
      <c r="AS75" s="141"/>
      <c r="AT75" s="141"/>
      <c r="AU75" s="141"/>
      <c r="AV75" s="107"/>
      <c r="AW75" s="618">
        <f t="shared" ref="AW75:AW77" si="21">SUM(X75:AV75)</f>
        <v>0</v>
      </c>
      <c r="AX75" s="147" t="s">
        <v>19</v>
      </c>
      <c r="AY75" s="76" t="s">
        <v>19</v>
      </c>
      <c r="AZ75" s="149" t="s">
        <v>19</v>
      </c>
      <c r="BA75" s="137">
        <f t="shared" si="19"/>
        <v>0</v>
      </c>
    </row>
    <row r="76" spans="1:53" x14ac:dyDescent="0.25">
      <c r="A76" s="845"/>
      <c r="B76" s="194" t="s">
        <v>62</v>
      </c>
      <c r="C76" s="157" t="s">
        <v>80</v>
      </c>
      <c r="D76" s="195">
        <v>36</v>
      </c>
      <c r="E76" s="196"/>
      <c r="F76" s="196"/>
      <c r="G76" s="196"/>
      <c r="H76" s="196"/>
      <c r="I76" s="196"/>
      <c r="J76" s="196"/>
      <c r="K76" s="196"/>
      <c r="L76" s="196"/>
      <c r="M76" s="196"/>
      <c r="N76" s="196"/>
      <c r="O76" s="196"/>
      <c r="P76" s="196"/>
      <c r="Q76" s="196"/>
      <c r="R76" s="196"/>
      <c r="S76" s="196"/>
      <c r="T76" s="197"/>
      <c r="U76" s="631">
        <f t="shared" ref="U76:U77" si="22">SUM(D76:T76)</f>
        <v>36</v>
      </c>
      <c r="V76" s="619" t="s">
        <v>19</v>
      </c>
      <c r="W76" s="632" t="s">
        <v>19</v>
      </c>
      <c r="X76" s="158"/>
      <c r="Y76" s="159"/>
      <c r="Z76" s="159"/>
      <c r="AA76" s="159"/>
      <c r="AB76" s="159"/>
      <c r="AC76" s="159"/>
      <c r="AD76" s="159"/>
      <c r="AE76" s="159"/>
      <c r="AF76" s="159"/>
      <c r="AG76" s="159"/>
      <c r="AH76" s="159"/>
      <c r="AI76" s="159"/>
      <c r="AJ76" s="159"/>
      <c r="AK76" s="159"/>
      <c r="AL76" s="159"/>
      <c r="AM76" s="159"/>
      <c r="AN76" s="159"/>
      <c r="AO76" s="159">
        <v>36</v>
      </c>
      <c r="AP76" s="159"/>
      <c r="AQ76" s="159"/>
      <c r="AR76" s="159">
        <v>36</v>
      </c>
      <c r="AS76" s="159"/>
      <c r="AT76" s="159"/>
      <c r="AU76" s="159"/>
      <c r="AV76" s="161"/>
      <c r="AW76" s="618">
        <f t="shared" si="21"/>
        <v>72</v>
      </c>
      <c r="AX76" s="68" t="s">
        <v>19</v>
      </c>
      <c r="AY76" s="61" t="s">
        <v>19</v>
      </c>
      <c r="AZ76" s="69" t="s">
        <v>19</v>
      </c>
      <c r="BA76" s="137">
        <f t="shared" si="19"/>
        <v>108</v>
      </c>
    </row>
    <row r="77" spans="1:53" ht="15.75" thickBot="1" x14ac:dyDescent="0.3">
      <c r="A77" s="846"/>
      <c r="B77" s="199" t="s">
        <v>64</v>
      </c>
      <c r="C77" s="200" t="s">
        <v>65</v>
      </c>
      <c r="D77" s="195"/>
      <c r="E77" s="196">
        <v>36</v>
      </c>
      <c r="F77" s="196">
        <v>36</v>
      </c>
      <c r="G77" s="196">
        <v>36</v>
      </c>
      <c r="H77" s="196"/>
      <c r="I77" s="196"/>
      <c r="J77" s="196"/>
      <c r="K77" s="196"/>
      <c r="L77" s="196"/>
      <c r="M77" s="196"/>
      <c r="N77" s="196"/>
      <c r="O77" s="196"/>
      <c r="P77" s="196"/>
      <c r="Q77" s="196"/>
      <c r="R77" s="196"/>
      <c r="S77" s="196"/>
      <c r="T77" s="197"/>
      <c r="U77" s="631">
        <f t="shared" si="22"/>
        <v>108</v>
      </c>
      <c r="V77" s="198" t="s">
        <v>19</v>
      </c>
      <c r="W77" s="160" t="s">
        <v>19</v>
      </c>
      <c r="X77" s="158"/>
      <c r="Y77" s="159"/>
      <c r="Z77" s="159"/>
      <c r="AA77" s="159"/>
      <c r="AB77" s="159"/>
      <c r="AC77" s="159"/>
      <c r="AD77" s="159"/>
      <c r="AE77" s="159"/>
      <c r="AF77" s="159"/>
      <c r="AG77" s="159"/>
      <c r="AH77" s="159"/>
      <c r="AI77" s="159"/>
      <c r="AJ77" s="159"/>
      <c r="AK77" s="159"/>
      <c r="AL77" s="159"/>
      <c r="AM77" s="159"/>
      <c r="AN77" s="159"/>
      <c r="AO77" s="159"/>
      <c r="AP77" s="159">
        <v>36</v>
      </c>
      <c r="AQ77" s="159">
        <v>36</v>
      </c>
      <c r="AR77" s="159"/>
      <c r="AS77" s="159">
        <v>36</v>
      </c>
      <c r="AT77" s="159">
        <v>36</v>
      </c>
      <c r="AU77" s="159">
        <v>36</v>
      </c>
      <c r="AV77" s="161"/>
      <c r="AW77" s="135">
        <f t="shared" si="21"/>
        <v>180</v>
      </c>
      <c r="AX77" s="152" t="s">
        <v>19</v>
      </c>
      <c r="AY77" s="61" t="s">
        <v>19</v>
      </c>
      <c r="AZ77" s="155" t="s">
        <v>19</v>
      </c>
      <c r="BA77" s="137">
        <f t="shared" si="19"/>
        <v>288</v>
      </c>
    </row>
    <row r="78" spans="1:53" x14ac:dyDescent="0.25">
      <c r="A78" s="830" t="s">
        <v>43</v>
      </c>
      <c r="B78" s="831"/>
      <c r="C78" s="832"/>
      <c r="D78" s="99">
        <f t="shared" ref="D78:T78" si="23">SUM(D60:D77)</f>
        <v>36</v>
      </c>
      <c r="E78" s="99">
        <f t="shared" si="23"/>
        <v>36</v>
      </c>
      <c r="F78" s="99">
        <f t="shared" si="23"/>
        <v>36</v>
      </c>
      <c r="G78" s="99">
        <f t="shared" si="23"/>
        <v>36</v>
      </c>
      <c r="H78" s="99">
        <f t="shared" si="23"/>
        <v>30</v>
      </c>
      <c r="I78" s="99">
        <f t="shared" si="23"/>
        <v>36</v>
      </c>
      <c r="J78" s="99">
        <f t="shared" si="23"/>
        <v>36</v>
      </c>
      <c r="K78" s="99">
        <f t="shared" si="23"/>
        <v>36</v>
      </c>
      <c r="L78" s="99">
        <f t="shared" si="23"/>
        <v>36</v>
      </c>
      <c r="M78" s="99">
        <f t="shared" si="23"/>
        <v>36</v>
      </c>
      <c r="N78" s="99">
        <f t="shared" si="23"/>
        <v>36</v>
      </c>
      <c r="O78" s="99">
        <f t="shared" si="23"/>
        <v>36</v>
      </c>
      <c r="P78" s="99">
        <f t="shared" si="23"/>
        <v>36</v>
      </c>
      <c r="Q78" s="99">
        <f t="shared" si="23"/>
        <v>36</v>
      </c>
      <c r="R78" s="99">
        <f t="shared" si="23"/>
        <v>36</v>
      </c>
      <c r="S78" s="99">
        <f t="shared" si="23"/>
        <v>36</v>
      </c>
      <c r="T78" s="99">
        <f t="shared" si="23"/>
        <v>36</v>
      </c>
      <c r="U78" s="52">
        <f>SUM(D78:T78)</f>
        <v>606</v>
      </c>
      <c r="V78" s="53" t="s">
        <v>19</v>
      </c>
      <c r="W78" s="54" t="s">
        <v>19</v>
      </c>
      <c r="X78" s="98">
        <f t="shared" ref="X78:AU78" si="24">SUM(X60:X77)</f>
        <v>36</v>
      </c>
      <c r="Y78" s="98">
        <f t="shared" si="24"/>
        <v>36</v>
      </c>
      <c r="Z78" s="98">
        <f t="shared" si="24"/>
        <v>36</v>
      </c>
      <c r="AA78" s="98">
        <f t="shared" si="24"/>
        <v>36</v>
      </c>
      <c r="AB78" s="98">
        <f t="shared" si="24"/>
        <v>36</v>
      </c>
      <c r="AC78" s="98">
        <f t="shared" si="24"/>
        <v>36</v>
      </c>
      <c r="AD78" s="98">
        <f t="shared" si="24"/>
        <v>36</v>
      </c>
      <c r="AE78" s="98">
        <f t="shared" si="24"/>
        <v>36</v>
      </c>
      <c r="AF78" s="98">
        <f t="shared" si="24"/>
        <v>36</v>
      </c>
      <c r="AG78" s="98">
        <f t="shared" si="24"/>
        <v>36</v>
      </c>
      <c r="AH78" s="98">
        <f t="shared" si="24"/>
        <v>36</v>
      </c>
      <c r="AI78" s="98">
        <f t="shared" si="24"/>
        <v>36</v>
      </c>
      <c r="AJ78" s="98">
        <f t="shared" si="24"/>
        <v>36</v>
      </c>
      <c r="AK78" s="98">
        <f t="shared" si="24"/>
        <v>36</v>
      </c>
      <c r="AL78" s="98">
        <f t="shared" si="24"/>
        <v>36</v>
      </c>
      <c r="AM78" s="98">
        <f t="shared" si="24"/>
        <v>36</v>
      </c>
      <c r="AN78" s="98">
        <f t="shared" si="24"/>
        <v>36</v>
      </c>
      <c r="AO78" s="98">
        <f t="shared" si="24"/>
        <v>36</v>
      </c>
      <c r="AP78" s="98">
        <f t="shared" si="24"/>
        <v>36</v>
      </c>
      <c r="AQ78" s="98">
        <f t="shared" si="24"/>
        <v>36</v>
      </c>
      <c r="AR78" s="98">
        <f t="shared" si="24"/>
        <v>36</v>
      </c>
      <c r="AS78" s="98">
        <f t="shared" si="24"/>
        <v>36</v>
      </c>
      <c r="AT78" s="98">
        <f t="shared" si="24"/>
        <v>36</v>
      </c>
      <c r="AU78" s="98">
        <f t="shared" si="24"/>
        <v>36</v>
      </c>
      <c r="AV78" s="98">
        <v>0</v>
      </c>
      <c r="AW78" s="201">
        <f>SUM(X78:AV78)</f>
        <v>864</v>
      </c>
      <c r="AX78" s="53" t="s">
        <v>19</v>
      </c>
      <c r="AY78" s="101" t="s">
        <v>19</v>
      </c>
      <c r="AZ78" s="54" t="s">
        <v>19</v>
      </c>
      <c r="BA78" s="164">
        <f>SUM(BA60,BA61,BA62,BA63,BA64,BA65,BA66,BA69,BA70,BA71,BA73,BA74,BA75,BA76,BA77)</f>
        <v>1422</v>
      </c>
    </row>
    <row r="79" spans="1:53" x14ac:dyDescent="0.25">
      <c r="A79" s="833" t="s">
        <v>44</v>
      </c>
      <c r="B79" s="834"/>
      <c r="C79" s="835"/>
      <c r="D79" s="65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7"/>
      <c r="U79" s="78">
        <f>SUM(D79:T79)</f>
        <v>0</v>
      </c>
      <c r="V79" s="68" t="s">
        <v>19</v>
      </c>
      <c r="W79" s="69" t="s">
        <v>19</v>
      </c>
      <c r="X79" s="70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66"/>
      <c r="AL79" s="66"/>
      <c r="AM79" s="66"/>
      <c r="AN79" s="66"/>
      <c r="AO79" s="66"/>
      <c r="AP79" s="66"/>
      <c r="AQ79" s="66"/>
      <c r="AR79" s="66"/>
      <c r="AS79" s="66"/>
      <c r="AT79" s="66"/>
      <c r="AU79" s="104"/>
      <c r="AV79" s="105"/>
      <c r="AW79" s="106">
        <f>SUM(X79:AV79)</f>
        <v>0</v>
      </c>
      <c r="AX79" s="68" t="s">
        <v>19</v>
      </c>
      <c r="AY79" s="76" t="s">
        <v>19</v>
      </c>
      <c r="AZ79" s="69" t="s">
        <v>19</v>
      </c>
      <c r="BA79" s="164">
        <v>12</v>
      </c>
    </row>
    <row r="80" spans="1:53" x14ac:dyDescent="0.25">
      <c r="A80" s="833" t="s">
        <v>45</v>
      </c>
      <c r="B80" s="834"/>
      <c r="C80" s="835"/>
      <c r="D80" s="65"/>
      <c r="E80" s="66"/>
      <c r="F80" s="66"/>
      <c r="G80" s="66"/>
      <c r="H80" s="66">
        <v>6</v>
      </c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7"/>
      <c r="U80" s="78">
        <f>SUM(D80:T80)</f>
        <v>6</v>
      </c>
      <c r="V80" s="68" t="s">
        <v>19</v>
      </c>
      <c r="W80" s="69" t="s">
        <v>19</v>
      </c>
      <c r="X80" s="70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66"/>
      <c r="AM80" s="66"/>
      <c r="AN80" s="66"/>
      <c r="AO80" s="66"/>
      <c r="AP80" s="66"/>
      <c r="AQ80" s="66"/>
      <c r="AR80" s="66"/>
      <c r="AS80" s="66"/>
      <c r="AT80" s="66"/>
      <c r="AU80" s="107"/>
      <c r="AV80" s="73">
        <v>36</v>
      </c>
      <c r="AW80" s="106">
        <f>SUM(X80:AV80)</f>
        <v>36</v>
      </c>
      <c r="AX80" s="68" t="s">
        <v>19</v>
      </c>
      <c r="AY80" s="76" t="s">
        <v>19</v>
      </c>
      <c r="AZ80" s="69" t="s">
        <v>19</v>
      </c>
      <c r="BA80" s="164">
        <f t="shared" ref="BA80" si="25">AW80+U80</f>
        <v>42</v>
      </c>
    </row>
    <row r="81" spans="1:53" ht="15.75" thickBot="1" x14ac:dyDescent="0.3">
      <c r="A81" s="836" t="s">
        <v>46</v>
      </c>
      <c r="B81" s="837"/>
      <c r="C81" s="838"/>
      <c r="D81" s="108">
        <f>D80+D79+D78</f>
        <v>36</v>
      </c>
      <c r="E81" s="109">
        <f t="shared" ref="E81:T81" si="26">E80+E79+E78</f>
        <v>36</v>
      </c>
      <c r="F81" s="110">
        <f t="shared" si="26"/>
        <v>36</v>
      </c>
      <c r="G81" s="110">
        <f t="shared" si="26"/>
        <v>36</v>
      </c>
      <c r="H81" s="110">
        <f t="shared" si="26"/>
        <v>36</v>
      </c>
      <c r="I81" s="110">
        <f t="shared" si="26"/>
        <v>36</v>
      </c>
      <c r="J81" s="110">
        <f t="shared" si="26"/>
        <v>36</v>
      </c>
      <c r="K81" s="110">
        <f t="shared" si="26"/>
        <v>36</v>
      </c>
      <c r="L81" s="110">
        <f t="shared" si="26"/>
        <v>36</v>
      </c>
      <c r="M81" s="110">
        <f t="shared" si="26"/>
        <v>36</v>
      </c>
      <c r="N81" s="110">
        <f t="shared" si="26"/>
        <v>36</v>
      </c>
      <c r="O81" s="109">
        <f t="shared" si="26"/>
        <v>36</v>
      </c>
      <c r="P81" s="109">
        <f t="shared" si="26"/>
        <v>36</v>
      </c>
      <c r="Q81" s="109">
        <f t="shared" si="26"/>
        <v>36</v>
      </c>
      <c r="R81" s="109">
        <f t="shared" si="26"/>
        <v>36</v>
      </c>
      <c r="S81" s="109">
        <f t="shared" si="26"/>
        <v>36</v>
      </c>
      <c r="T81" s="165">
        <f t="shared" si="26"/>
        <v>36</v>
      </c>
      <c r="U81" s="166">
        <f t="shared" ref="U81" si="27">T81+S81+R81+Q81+P81+O81+N81+M81+L81+K81+J81+I81+H81+G81+F81+E81+D81</f>
        <v>612</v>
      </c>
      <c r="V81" s="113" t="s">
        <v>19</v>
      </c>
      <c r="W81" s="114" t="s">
        <v>19</v>
      </c>
      <c r="X81" s="115">
        <f>X80+X79+X78</f>
        <v>36</v>
      </c>
      <c r="Y81" s="109">
        <f t="shared" ref="Y81:AE81" si="28">Y80+Y79+Y78</f>
        <v>36</v>
      </c>
      <c r="Z81" s="109">
        <f t="shared" si="28"/>
        <v>36</v>
      </c>
      <c r="AA81" s="109">
        <f t="shared" si="28"/>
        <v>36</v>
      </c>
      <c r="AB81" s="109">
        <f t="shared" si="28"/>
        <v>36</v>
      </c>
      <c r="AC81" s="109">
        <f t="shared" si="28"/>
        <v>36</v>
      </c>
      <c r="AD81" s="109">
        <f t="shared" si="28"/>
        <v>36</v>
      </c>
      <c r="AE81" s="109">
        <f t="shared" si="28"/>
        <v>36</v>
      </c>
      <c r="AF81" s="109">
        <f>SUM(AF78:AF80)</f>
        <v>36</v>
      </c>
      <c r="AG81" s="109">
        <f t="shared" ref="AG81:AV81" si="29">SUM(AG78:AG80)</f>
        <v>36</v>
      </c>
      <c r="AH81" s="109">
        <f t="shared" si="29"/>
        <v>36</v>
      </c>
      <c r="AI81" s="109">
        <f t="shared" si="29"/>
        <v>36</v>
      </c>
      <c r="AJ81" s="109">
        <f t="shared" si="29"/>
        <v>36</v>
      </c>
      <c r="AK81" s="109">
        <f t="shared" si="29"/>
        <v>36</v>
      </c>
      <c r="AL81" s="109">
        <f t="shared" si="29"/>
        <v>36</v>
      </c>
      <c r="AM81" s="109">
        <f t="shared" si="29"/>
        <v>36</v>
      </c>
      <c r="AN81" s="109">
        <f t="shared" si="29"/>
        <v>36</v>
      </c>
      <c r="AO81" s="109">
        <f t="shared" si="29"/>
        <v>36</v>
      </c>
      <c r="AP81" s="109">
        <f t="shared" si="29"/>
        <v>36</v>
      </c>
      <c r="AQ81" s="109">
        <f t="shared" si="29"/>
        <v>36</v>
      </c>
      <c r="AR81" s="109">
        <f t="shared" si="29"/>
        <v>36</v>
      </c>
      <c r="AS81" s="109">
        <f t="shared" si="29"/>
        <v>36</v>
      </c>
      <c r="AT81" s="109">
        <f t="shared" si="29"/>
        <v>36</v>
      </c>
      <c r="AU81" s="109">
        <f t="shared" si="29"/>
        <v>36</v>
      </c>
      <c r="AV81" s="109">
        <f t="shared" si="29"/>
        <v>36</v>
      </c>
      <c r="AW81" s="118">
        <f>SUM(X81:AV81)</f>
        <v>900</v>
      </c>
      <c r="AX81" s="119" t="s">
        <v>19</v>
      </c>
      <c r="AY81" s="120" t="s">
        <v>19</v>
      </c>
      <c r="AZ81" s="121" t="s">
        <v>19</v>
      </c>
      <c r="BA81" s="167">
        <f>SUM(BA78:BA80)</f>
        <v>1476</v>
      </c>
    </row>
    <row r="82" spans="1:53" ht="15.75" thickBot="1" x14ac:dyDescent="0.3"/>
    <row r="83" spans="1:53" x14ac:dyDescent="0.25">
      <c r="A83" s="810" t="s">
        <v>3</v>
      </c>
      <c r="B83" s="813" t="s">
        <v>4</v>
      </c>
      <c r="C83" s="740" t="s">
        <v>5</v>
      </c>
      <c r="D83" s="818" t="s">
        <v>6</v>
      </c>
      <c r="E83" s="819"/>
      <c r="F83" s="819"/>
      <c r="G83" s="820"/>
      <c r="H83" s="818" t="s">
        <v>7</v>
      </c>
      <c r="I83" s="819"/>
      <c r="J83" s="819"/>
      <c r="K83" s="819"/>
      <c r="L83" s="820"/>
      <c r="M83" s="818" t="s">
        <v>8</v>
      </c>
      <c r="N83" s="819"/>
      <c r="O83" s="819"/>
      <c r="P83" s="820"/>
      <c r="Q83" s="818" t="s">
        <v>9</v>
      </c>
      <c r="R83" s="819"/>
      <c r="S83" s="819"/>
      <c r="T83" s="819"/>
      <c r="U83" s="820"/>
      <c r="V83" s="818" t="s">
        <v>10</v>
      </c>
      <c r="W83" s="819"/>
      <c r="X83" s="819"/>
      <c r="Y83" s="819"/>
      <c r="Z83" s="820"/>
      <c r="AA83" s="818" t="s">
        <v>11</v>
      </c>
      <c r="AB83" s="819"/>
      <c r="AC83" s="819"/>
      <c r="AD83" s="820"/>
      <c r="AE83" s="819" t="s">
        <v>12</v>
      </c>
      <c r="AF83" s="819"/>
      <c r="AG83" s="819"/>
      <c r="AH83" s="819"/>
      <c r="AI83" s="818" t="s">
        <v>13</v>
      </c>
      <c r="AJ83" s="819"/>
      <c r="AK83" s="819"/>
      <c r="AL83" s="819"/>
      <c r="AM83" s="820"/>
      <c r="AN83" s="819" t="s">
        <v>14</v>
      </c>
      <c r="AO83" s="819"/>
      <c r="AP83" s="819"/>
      <c r="AQ83" s="819"/>
      <c r="AR83" s="818" t="s">
        <v>15</v>
      </c>
      <c r="AS83" s="819"/>
      <c r="AT83" s="819"/>
      <c r="AU83" s="819"/>
      <c r="AV83" s="820"/>
      <c r="AW83" s="818" t="s">
        <v>16</v>
      </c>
      <c r="AX83" s="819"/>
      <c r="AY83" s="819"/>
      <c r="AZ83" s="819"/>
      <c r="BA83" s="740" t="s">
        <v>17</v>
      </c>
    </row>
    <row r="84" spans="1:53" x14ac:dyDescent="0.25">
      <c r="A84" s="811"/>
      <c r="B84" s="814"/>
      <c r="C84" s="816"/>
      <c r="D84" s="30">
        <v>1</v>
      </c>
      <c r="E84" s="31">
        <v>8</v>
      </c>
      <c r="F84" s="31">
        <v>15</v>
      </c>
      <c r="G84" s="32">
        <v>22</v>
      </c>
      <c r="H84" s="30">
        <v>29</v>
      </c>
      <c r="I84" s="31">
        <v>6</v>
      </c>
      <c r="J84" s="31">
        <v>13</v>
      </c>
      <c r="K84" s="31">
        <v>20</v>
      </c>
      <c r="L84" s="33">
        <v>27</v>
      </c>
      <c r="M84" s="34">
        <v>3</v>
      </c>
      <c r="N84" s="35">
        <v>10</v>
      </c>
      <c r="O84" s="31">
        <v>17</v>
      </c>
      <c r="P84" s="32">
        <v>24</v>
      </c>
      <c r="Q84" s="30">
        <v>1</v>
      </c>
      <c r="R84" s="31">
        <v>8</v>
      </c>
      <c r="S84" s="31">
        <v>15</v>
      </c>
      <c r="T84" s="31">
        <v>22</v>
      </c>
      <c r="U84" s="824" t="s">
        <v>18</v>
      </c>
      <c r="V84" s="34">
        <v>29</v>
      </c>
      <c r="W84" s="31">
        <v>5</v>
      </c>
      <c r="X84" s="31">
        <v>12</v>
      </c>
      <c r="Y84" s="31">
        <v>19</v>
      </c>
      <c r="Z84" s="32">
        <v>26</v>
      </c>
      <c r="AA84" s="30">
        <v>2</v>
      </c>
      <c r="AB84" s="31">
        <v>9</v>
      </c>
      <c r="AC84" s="31">
        <v>16</v>
      </c>
      <c r="AD84" s="33">
        <v>23</v>
      </c>
      <c r="AE84" s="34">
        <v>2</v>
      </c>
      <c r="AF84" s="31">
        <v>9</v>
      </c>
      <c r="AG84" s="31">
        <v>16</v>
      </c>
      <c r="AH84" s="32">
        <v>23</v>
      </c>
      <c r="AI84" s="30">
        <v>30</v>
      </c>
      <c r="AJ84" s="31">
        <v>6</v>
      </c>
      <c r="AK84" s="31">
        <v>13</v>
      </c>
      <c r="AL84" s="31">
        <v>20</v>
      </c>
      <c r="AM84" s="33">
        <v>27</v>
      </c>
      <c r="AN84" s="34">
        <v>4</v>
      </c>
      <c r="AO84" s="31">
        <v>11</v>
      </c>
      <c r="AP84" s="31">
        <v>18</v>
      </c>
      <c r="AQ84" s="32">
        <v>25</v>
      </c>
      <c r="AR84" s="30">
        <v>1</v>
      </c>
      <c r="AS84" s="31">
        <v>8</v>
      </c>
      <c r="AT84" s="31">
        <v>15</v>
      </c>
      <c r="AU84" s="31">
        <v>22</v>
      </c>
      <c r="AV84" s="36">
        <v>29</v>
      </c>
      <c r="AW84" s="826" t="s">
        <v>18</v>
      </c>
      <c r="AX84" s="37">
        <v>6</v>
      </c>
      <c r="AY84" s="37">
        <v>13</v>
      </c>
      <c r="AZ84" s="122">
        <v>20</v>
      </c>
      <c r="BA84" s="816"/>
    </row>
    <row r="85" spans="1:53" x14ac:dyDescent="0.25">
      <c r="A85" s="811"/>
      <c r="B85" s="814"/>
      <c r="C85" s="816"/>
      <c r="D85" s="30">
        <v>7</v>
      </c>
      <c r="E85" s="31">
        <v>14</v>
      </c>
      <c r="F85" s="31">
        <v>21</v>
      </c>
      <c r="G85" s="32">
        <v>28</v>
      </c>
      <c r="H85" s="30">
        <v>5</v>
      </c>
      <c r="I85" s="31">
        <v>12</v>
      </c>
      <c r="J85" s="31">
        <v>19</v>
      </c>
      <c r="K85" s="31">
        <v>26</v>
      </c>
      <c r="L85" s="33">
        <v>2</v>
      </c>
      <c r="M85" s="34">
        <v>9</v>
      </c>
      <c r="N85" s="31">
        <v>16</v>
      </c>
      <c r="O85" s="31">
        <v>23</v>
      </c>
      <c r="P85" s="32">
        <v>30</v>
      </c>
      <c r="Q85" s="30">
        <v>7</v>
      </c>
      <c r="R85" s="31">
        <v>14</v>
      </c>
      <c r="S85" s="31">
        <v>21</v>
      </c>
      <c r="T85" s="31">
        <v>28</v>
      </c>
      <c r="U85" s="825"/>
      <c r="V85" s="34">
        <v>4</v>
      </c>
      <c r="W85" s="31">
        <v>11</v>
      </c>
      <c r="X85" s="31">
        <v>18</v>
      </c>
      <c r="Y85" s="31">
        <v>25</v>
      </c>
      <c r="Z85" s="32">
        <v>1</v>
      </c>
      <c r="AA85" s="30">
        <v>8</v>
      </c>
      <c r="AB85" s="31">
        <v>15</v>
      </c>
      <c r="AC85" s="31">
        <v>22</v>
      </c>
      <c r="AD85" s="33">
        <v>1</v>
      </c>
      <c r="AE85" s="34">
        <v>8</v>
      </c>
      <c r="AF85" s="31">
        <v>15</v>
      </c>
      <c r="AG85" s="31">
        <v>22</v>
      </c>
      <c r="AH85" s="32">
        <v>29</v>
      </c>
      <c r="AI85" s="30">
        <v>5</v>
      </c>
      <c r="AJ85" s="31">
        <v>12</v>
      </c>
      <c r="AK85" s="31">
        <v>19</v>
      </c>
      <c r="AL85" s="31">
        <v>26</v>
      </c>
      <c r="AM85" s="33">
        <v>3</v>
      </c>
      <c r="AN85" s="34">
        <v>10</v>
      </c>
      <c r="AO85" s="31">
        <v>17</v>
      </c>
      <c r="AP85" s="31">
        <v>24</v>
      </c>
      <c r="AQ85" s="32">
        <v>31</v>
      </c>
      <c r="AR85" s="30">
        <v>7</v>
      </c>
      <c r="AS85" s="31">
        <v>14</v>
      </c>
      <c r="AT85" s="31">
        <v>21</v>
      </c>
      <c r="AU85" s="31">
        <v>28</v>
      </c>
      <c r="AV85" s="36">
        <v>5</v>
      </c>
      <c r="AW85" s="827"/>
      <c r="AX85" s="37">
        <v>12</v>
      </c>
      <c r="AY85" s="37">
        <v>19</v>
      </c>
      <c r="AZ85" s="122">
        <v>26</v>
      </c>
      <c r="BA85" s="816"/>
    </row>
    <row r="86" spans="1:53" ht="15.75" thickBot="1" x14ac:dyDescent="0.3">
      <c r="A86" s="811"/>
      <c r="B86" s="814"/>
      <c r="C86" s="816"/>
      <c r="D86" s="840"/>
      <c r="E86" s="841"/>
      <c r="F86" s="841"/>
      <c r="G86" s="841"/>
      <c r="H86" s="841"/>
      <c r="I86" s="841"/>
      <c r="J86" s="841"/>
      <c r="K86" s="841"/>
      <c r="L86" s="841"/>
      <c r="M86" s="841"/>
      <c r="N86" s="841"/>
      <c r="O86" s="841"/>
      <c r="P86" s="841"/>
      <c r="Q86" s="841"/>
      <c r="R86" s="841"/>
      <c r="S86" s="841"/>
      <c r="T86" s="841"/>
      <c r="U86" s="841"/>
      <c r="V86" s="841"/>
      <c r="W86" s="841"/>
      <c r="X86" s="841"/>
      <c r="Y86" s="841"/>
      <c r="Z86" s="841"/>
      <c r="AA86" s="841"/>
      <c r="AB86" s="841"/>
      <c r="AC86" s="841"/>
      <c r="AD86" s="841"/>
      <c r="AE86" s="841"/>
      <c r="AF86" s="841"/>
      <c r="AG86" s="841"/>
      <c r="AH86" s="841"/>
      <c r="AI86" s="841"/>
      <c r="AJ86" s="841"/>
      <c r="AK86" s="841"/>
      <c r="AL86" s="841"/>
      <c r="AM86" s="841"/>
      <c r="AN86" s="841"/>
      <c r="AO86" s="841"/>
      <c r="AP86" s="841"/>
      <c r="AQ86" s="841"/>
      <c r="AR86" s="841"/>
      <c r="AS86" s="841"/>
      <c r="AT86" s="841"/>
      <c r="AU86" s="841"/>
      <c r="AV86" s="841"/>
      <c r="AW86" s="841"/>
      <c r="AX86" s="755"/>
      <c r="AY86" s="755"/>
      <c r="AZ86" s="842"/>
      <c r="BA86" s="816"/>
    </row>
    <row r="87" spans="1:53" ht="15.75" thickBot="1" x14ac:dyDescent="0.3">
      <c r="A87" s="839"/>
      <c r="B87" s="814"/>
      <c r="C87" s="816"/>
      <c r="D87" s="39">
        <v>1</v>
      </c>
      <c r="E87" s="40">
        <v>2</v>
      </c>
      <c r="F87" s="40">
        <v>3</v>
      </c>
      <c r="G87" s="42">
        <v>4</v>
      </c>
      <c r="H87" s="39">
        <v>5</v>
      </c>
      <c r="I87" s="40">
        <v>6</v>
      </c>
      <c r="J87" s="40">
        <v>7</v>
      </c>
      <c r="K87" s="40">
        <v>8</v>
      </c>
      <c r="L87" s="42">
        <v>9</v>
      </c>
      <c r="M87" s="39">
        <v>10</v>
      </c>
      <c r="N87" s="40">
        <v>11</v>
      </c>
      <c r="O87" s="40">
        <v>12</v>
      </c>
      <c r="P87" s="42">
        <v>13</v>
      </c>
      <c r="Q87" s="39">
        <v>14</v>
      </c>
      <c r="R87" s="40">
        <v>15</v>
      </c>
      <c r="S87" s="40">
        <v>16</v>
      </c>
      <c r="T87" s="40">
        <v>17</v>
      </c>
      <c r="U87" s="123"/>
      <c r="V87" s="44">
        <v>18</v>
      </c>
      <c r="W87" s="45">
        <v>19</v>
      </c>
      <c r="X87" s="40">
        <v>20</v>
      </c>
      <c r="Y87" s="40">
        <v>21</v>
      </c>
      <c r="Z87" s="42">
        <v>22</v>
      </c>
      <c r="AA87" s="39">
        <v>23</v>
      </c>
      <c r="AB87" s="40">
        <v>24</v>
      </c>
      <c r="AC87" s="40">
        <v>25</v>
      </c>
      <c r="AD87" s="42">
        <v>26</v>
      </c>
      <c r="AE87" s="39">
        <v>27</v>
      </c>
      <c r="AF87" s="40">
        <v>28</v>
      </c>
      <c r="AG87" s="40">
        <v>29</v>
      </c>
      <c r="AH87" s="42">
        <v>30</v>
      </c>
      <c r="AI87" s="39">
        <v>31</v>
      </c>
      <c r="AJ87" s="40">
        <v>32</v>
      </c>
      <c r="AK87" s="40">
        <v>33</v>
      </c>
      <c r="AL87" s="40">
        <v>34</v>
      </c>
      <c r="AM87" s="42">
        <v>35</v>
      </c>
      <c r="AN87" s="39">
        <v>36</v>
      </c>
      <c r="AO87" s="40">
        <v>37</v>
      </c>
      <c r="AP87" s="40">
        <v>38</v>
      </c>
      <c r="AQ87" s="42">
        <v>39</v>
      </c>
      <c r="AR87" s="667">
        <v>40</v>
      </c>
      <c r="AS87" s="617">
        <v>41</v>
      </c>
      <c r="AT87" s="617">
        <v>42</v>
      </c>
      <c r="AU87" s="617">
        <v>43</v>
      </c>
      <c r="AV87" s="668">
        <v>44</v>
      </c>
      <c r="AW87" s="125">
        <v>45</v>
      </c>
      <c r="AX87" s="126">
        <v>46</v>
      </c>
      <c r="AY87" s="127">
        <v>47</v>
      </c>
      <c r="AZ87" s="128">
        <v>48</v>
      </c>
      <c r="BA87" s="816"/>
    </row>
    <row r="88" spans="1:53" x14ac:dyDescent="0.25">
      <c r="A88" s="844">
        <v>4</v>
      </c>
      <c r="B88" s="202" t="s">
        <v>48</v>
      </c>
      <c r="C88" s="203" t="s">
        <v>21</v>
      </c>
      <c r="D88" s="176">
        <v>2</v>
      </c>
      <c r="E88" s="177">
        <v>2</v>
      </c>
      <c r="F88" s="177">
        <v>2</v>
      </c>
      <c r="G88" s="177">
        <v>2</v>
      </c>
      <c r="H88" s="177">
        <v>2</v>
      </c>
      <c r="I88" s="177">
        <v>2</v>
      </c>
      <c r="J88" s="177">
        <v>2</v>
      </c>
      <c r="K88" s="177">
        <v>2</v>
      </c>
      <c r="L88" s="178">
        <v>2</v>
      </c>
      <c r="M88" s="178">
        <v>2</v>
      </c>
      <c r="N88" s="178">
        <v>2</v>
      </c>
      <c r="O88" s="178">
        <v>2</v>
      </c>
      <c r="P88" s="263"/>
      <c r="Q88" s="263"/>
      <c r="R88" s="263"/>
      <c r="S88" s="263"/>
      <c r="T88" s="179"/>
      <c r="U88" s="52">
        <f t="shared" ref="U88:U99" si="30">SUM(D88:T88)</f>
        <v>24</v>
      </c>
      <c r="V88" s="75" t="s">
        <v>19</v>
      </c>
      <c r="W88" s="69" t="s">
        <v>19</v>
      </c>
      <c r="X88" s="204">
        <v>2</v>
      </c>
      <c r="Y88" s="204">
        <v>2</v>
      </c>
      <c r="Z88" s="204">
        <v>2</v>
      </c>
      <c r="AA88" s="204">
        <v>2</v>
      </c>
      <c r="AB88" s="204">
        <v>2</v>
      </c>
      <c r="AC88" s="204">
        <v>2</v>
      </c>
      <c r="AD88" s="204">
        <v>2</v>
      </c>
      <c r="AE88" s="204">
        <v>2</v>
      </c>
      <c r="AF88" s="204">
        <v>2</v>
      </c>
      <c r="AG88" s="280">
        <v>2</v>
      </c>
      <c r="AH88" s="141">
        <v>2</v>
      </c>
      <c r="AI88" s="142"/>
      <c r="AJ88" s="142"/>
      <c r="AK88" s="141"/>
      <c r="AL88" s="207"/>
      <c r="AM88" s="207"/>
      <c r="AN88" s="207"/>
      <c r="AO88" s="207"/>
      <c r="AP88" s="207"/>
      <c r="AQ88" s="207"/>
      <c r="AR88" s="207"/>
      <c r="AS88" s="207"/>
      <c r="AT88" s="208"/>
      <c r="AU88" s="209"/>
      <c r="AV88" s="58"/>
      <c r="AW88" s="618">
        <f t="shared" ref="AW88:AW102" si="31">SUM(X88:AV88)</f>
        <v>22</v>
      </c>
      <c r="AX88" s="68" t="s">
        <v>19</v>
      </c>
      <c r="AY88" s="76" t="s">
        <v>19</v>
      </c>
      <c r="AZ88" s="143" t="s">
        <v>19</v>
      </c>
      <c r="BA88" s="137">
        <f t="shared" ref="BA88:BA104" si="32">SUM(U88+AW88)</f>
        <v>46</v>
      </c>
    </row>
    <row r="89" spans="1:53" ht="16.5" customHeight="1" x14ac:dyDescent="0.25">
      <c r="A89" s="844"/>
      <c r="B89" s="210" t="s">
        <v>49</v>
      </c>
      <c r="C89" s="211" t="s">
        <v>27</v>
      </c>
      <c r="D89" s="176">
        <v>2</v>
      </c>
      <c r="E89" s="176">
        <v>2</v>
      </c>
      <c r="F89" s="176">
        <v>2</v>
      </c>
      <c r="G89" s="176">
        <v>2</v>
      </c>
      <c r="H89" s="176">
        <v>2</v>
      </c>
      <c r="I89" s="176">
        <v>2</v>
      </c>
      <c r="J89" s="176">
        <v>2</v>
      </c>
      <c r="K89" s="176">
        <v>2</v>
      </c>
      <c r="L89" s="218">
        <v>2</v>
      </c>
      <c r="M89" s="218">
        <v>2</v>
      </c>
      <c r="N89" s="218">
        <v>2</v>
      </c>
      <c r="O89" s="218">
        <v>2</v>
      </c>
      <c r="P89" s="264"/>
      <c r="Q89" s="264"/>
      <c r="R89" s="264"/>
      <c r="S89" s="264"/>
      <c r="T89" s="179"/>
      <c r="U89" s="625">
        <f t="shared" si="30"/>
        <v>24</v>
      </c>
      <c r="V89" s="75" t="s">
        <v>19</v>
      </c>
      <c r="W89" s="69" t="s">
        <v>19</v>
      </c>
      <c r="X89" s="204">
        <v>2</v>
      </c>
      <c r="Y89" s="204">
        <v>2</v>
      </c>
      <c r="Z89" s="204">
        <v>2</v>
      </c>
      <c r="AA89" s="204">
        <v>2</v>
      </c>
      <c r="AB89" s="204">
        <v>2</v>
      </c>
      <c r="AC89" s="204">
        <v>2</v>
      </c>
      <c r="AD89" s="204">
        <v>2</v>
      </c>
      <c r="AE89" s="204">
        <v>2</v>
      </c>
      <c r="AF89" s="204">
        <v>2</v>
      </c>
      <c r="AG89" s="280">
        <v>2</v>
      </c>
      <c r="AH89" s="141">
        <v>2</v>
      </c>
      <c r="AI89" s="142"/>
      <c r="AJ89" s="142"/>
      <c r="AK89" s="141"/>
      <c r="AL89" s="212"/>
      <c r="AM89" s="212"/>
      <c r="AN89" s="212"/>
      <c r="AO89" s="212"/>
      <c r="AP89" s="212"/>
      <c r="AQ89" s="212"/>
      <c r="AR89" s="212"/>
      <c r="AS89" s="212"/>
      <c r="AT89" s="213"/>
      <c r="AU89" s="214"/>
      <c r="AV89" s="73"/>
      <c r="AW89" s="618">
        <f t="shared" si="31"/>
        <v>22</v>
      </c>
      <c r="AX89" s="68" t="s">
        <v>19</v>
      </c>
      <c r="AY89" s="76" t="s">
        <v>19</v>
      </c>
      <c r="AZ89" s="143" t="s">
        <v>19</v>
      </c>
      <c r="BA89" s="137">
        <f t="shared" si="32"/>
        <v>46</v>
      </c>
    </row>
    <row r="90" spans="1:53" ht="30" customHeight="1" x14ac:dyDescent="0.25">
      <c r="A90" s="844"/>
      <c r="B90" s="150" t="s">
        <v>68</v>
      </c>
      <c r="C90" s="188" t="s">
        <v>105</v>
      </c>
      <c r="D90" s="176">
        <v>2</v>
      </c>
      <c r="E90" s="176">
        <v>2</v>
      </c>
      <c r="F90" s="176">
        <v>2</v>
      </c>
      <c r="G90" s="176">
        <v>2</v>
      </c>
      <c r="H90" s="176">
        <v>2</v>
      </c>
      <c r="I90" s="176">
        <v>2</v>
      </c>
      <c r="J90" s="176">
        <v>2</v>
      </c>
      <c r="K90" s="176">
        <v>2</v>
      </c>
      <c r="L90" s="218">
        <v>2</v>
      </c>
      <c r="M90" s="218">
        <v>2</v>
      </c>
      <c r="N90" s="218">
        <v>2</v>
      </c>
      <c r="O90" s="218">
        <v>2</v>
      </c>
      <c r="P90" s="264"/>
      <c r="Q90" s="264"/>
      <c r="R90" s="264"/>
      <c r="S90" s="264"/>
      <c r="T90" s="179"/>
      <c r="U90" s="78">
        <f t="shared" si="30"/>
        <v>24</v>
      </c>
      <c r="V90" s="75" t="s">
        <v>19</v>
      </c>
      <c r="W90" s="69" t="s">
        <v>19</v>
      </c>
      <c r="X90" s="204">
        <v>4</v>
      </c>
      <c r="Y90" s="204">
        <v>4</v>
      </c>
      <c r="Z90" s="204">
        <v>4</v>
      </c>
      <c r="AA90" s="204">
        <v>4</v>
      </c>
      <c r="AB90" s="204">
        <v>4</v>
      </c>
      <c r="AC90" s="204">
        <v>4</v>
      </c>
      <c r="AD90" s="204">
        <v>4</v>
      </c>
      <c r="AE90" s="204">
        <v>4</v>
      </c>
      <c r="AF90" s="204">
        <v>4</v>
      </c>
      <c r="AG90" s="280">
        <v>4</v>
      </c>
      <c r="AH90" s="206">
        <v>4</v>
      </c>
      <c r="AI90" s="142"/>
      <c r="AJ90" s="142"/>
      <c r="AK90" s="141"/>
      <c r="AL90" s="212"/>
      <c r="AM90" s="212"/>
      <c r="AN90" s="212"/>
      <c r="AO90" s="212"/>
      <c r="AP90" s="212"/>
      <c r="AQ90" s="212"/>
      <c r="AR90" s="212"/>
      <c r="AS90" s="212"/>
      <c r="AT90" s="213"/>
      <c r="AU90" s="214"/>
      <c r="AV90" s="73"/>
      <c r="AW90" s="618">
        <f t="shared" si="31"/>
        <v>44</v>
      </c>
      <c r="AX90" s="68" t="s">
        <v>19</v>
      </c>
      <c r="AY90" s="76" t="s">
        <v>19</v>
      </c>
      <c r="AZ90" s="143" t="s">
        <v>19</v>
      </c>
      <c r="BA90" s="137">
        <f t="shared" si="32"/>
        <v>68</v>
      </c>
    </row>
    <row r="91" spans="1:53" ht="27" customHeight="1" x14ac:dyDescent="0.25">
      <c r="A91" s="844"/>
      <c r="B91" s="184" t="s">
        <v>70</v>
      </c>
      <c r="C91" s="185" t="s">
        <v>107</v>
      </c>
      <c r="D91" s="176">
        <v>2</v>
      </c>
      <c r="E91" s="176">
        <v>2</v>
      </c>
      <c r="F91" s="176">
        <v>2</v>
      </c>
      <c r="G91" s="176">
        <v>2</v>
      </c>
      <c r="H91" s="176">
        <v>2</v>
      </c>
      <c r="I91" s="176">
        <v>2</v>
      </c>
      <c r="J91" s="176">
        <v>2</v>
      </c>
      <c r="K91" s="176">
        <v>2</v>
      </c>
      <c r="L91" s="218">
        <v>2</v>
      </c>
      <c r="M91" s="218">
        <v>2</v>
      </c>
      <c r="N91" s="218">
        <v>2</v>
      </c>
      <c r="O91" s="218">
        <v>2</v>
      </c>
      <c r="P91" s="264"/>
      <c r="Q91" s="264"/>
      <c r="R91" s="264"/>
      <c r="S91" s="264"/>
      <c r="T91" s="179"/>
      <c r="U91" s="78">
        <f t="shared" si="30"/>
        <v>24</v>
      </c>
      <c r="V91" s="75" t="s">
        <v>19</v>
      </c>
      <c r="W91" s="69" t="s">
        <v>19</v>
      </c>
      <c r="X91" s="204">
        <v>4</v>
      </c>
      <c r="Y91" s="204">
        <v>4</v>
      </c>
      <c r="Z91" s="204">
        <v>4</v>
      </c>
      <c r="AA91" s="204">
        <v>4</v>
      </c>
      <c r="AB91" s="204">
        <v>4</v>
      </c>
      <c r="AC91" s="204">
        <v>4</v>
      </c>
      <c r="AD91" s="204">
        <v>4</v>
      </c>
      <c r="AE91" s="204">
        <v>4</v>
      </c>
      <c r="AF91" s="204">
        <v>4</v>
      </c>
      <c r="AG91" s="280">
        <v>4</v>
      </c>
      <c r="AH91" s="206">
        <v>4</v>
      </c>
      <c r="AI91" s="142"/>
      <c r="AJ91" s="142"/>
      <c r="AK91" s="141"/>
      <c r="AL91" s="212"/>
      <c r="AM91" s="212"/>
      <c r="AN91" s="212"/>
      <c r="AO91" s="212"/>
      <c r="AP91" s="212"/>
      <c r="AQ91" s="212"/>
      <c r="AR91" s="212"/>
      <c r="AS91" s="212"/>
      <c r="AT91" s="213"/>
      <c r="AU91" s="214"/>
      <c r="AV91" s="73"/>
      <c r="AW91" s="618">
        <f t="shared" si="31"/>
        <v>44</v>
      </c>
      <c r="AX91" s="68" t="s">
        <v>19</v>
      </c>
      <c r="AY91" s="76" t="s">
        <v>19</v>
      </c>
      <c r="AZ91" s="143" t="s">
        <v>19</v>
      </c>
      <c r="BA91" s="137">
        <f t="shared" si="32"/>
        <v>68</v>
      </c>
    </row>
    <row r="92" spans="1:53" ht="30.75" customHeight="1" x14ac:dyDescent="0.25">
      <c r="A92" s="844"/>
      <c r="B92" s="150" t="s">
        <v>81</v>
      </c>
      <c r="C92" s="215" t="s">
        <v>112</v>
      </c>
      <c r="D92" s="176">
        <v>2</v>
      </c>
      <c r="E92" s="176">
        <v>2</v>
      </c>
      <c r="F92" s="176">
        <v>2</v>
      </c>
      <c r="G92" s="176">
        <v>2</v>
      </c>
      <c r="H92" s="176">
        <v>2</v>
      </c>
      <c r="I92" s="176">
        <v>2</v>
      </c>
      <c r="J92" s="176">
        <v>2</v>
      </c>
      <c r="K92" s="176">
        <v>2</v>
      </c>
      <c r="L92" s="218">
        <v>2</v>
      </c>
      <c r="M92" s="218">
        <v>2</v>
      </c>
      <c r="N92" s="218">
        <v>2</v>
      </c>
      <c r="O92" s="218">
        <v>2</v>
      </c>
      <c r="P92" s="264"/>
      <c r="Q92" s="264"/>
      <c r="R92" s="264"/>
      <c r="S92" s="264"/>
      <c r="T92" s="182"/>
      <c r="U92" s="78">
        <f t="shared" si="30"/>
        <v>24</v>
      </c>
      <c r="V92" s="75" t="s">
        <v>19</v>
      </c>
      <c r="W92" s="69" t="s">
        <v>19</v>
      </c>
      <c r="X92" s="204">
        <v>4</v>
      </c>
      <c r="Y92" s="204">
        <v>4</v>
      </c>
      <c r="Z92" s="204">
        <v>4</v>
      </c>
      <c r="AA92" s="204">
        <v>4</v>
      </c>
      <c r="AB92" s="204">
        <v>4</v>
      </c>
      <c r="AC92" s="204">
        <v>4</v>
      </c>
      <c r="AD92" s="204">
        <v>4</v>
      </c>
      <c r="AE92" s="204">
        <v>4</v>
      </c>
      <c r="AF92" s="204">
        <v>4</v>
      </c>
      <c r="AG92" s="280">
        <v>4</v>
      </c>
      <c r="AH92" s="206">
        <v>4</v>
      </c>
      <c r="AI92" s="142"/>
      <c r="AJ92" s="142"/>
      <c r="AK92" s="141"/>
      <c r="AL92" s="212"/>
      <c r="AM92" s="212"/>
      <c r="AN92" s="212"/>
      <c r="AO92" s="212"/>
      <c r="AP92" s="212"/>
      <c r="AQ92" s="212"/>
      <c r="AR92" s="212"/>
      <c r="AS92" s="212"/>
      <c r="AT92" s="213"/>
      <c r="AU92" s="214"/>
      <c r="AV92" s="73"/>
      <c r="AW92" s="618">
        <f t="shared" si="31"/>
        <v>44</v>
      </c>
      <c r="AX92" s="68" t="s">
        <v>19</v>
      </c>
      <c r="AY92" s="76" t="s">
        <v>19</v>
      </c>
      <c r="AZ92" s="143" t="s">
        <v>19</v>
      </c>
      <c r="BA92" s="137">
        <f t="shared" si="32"/>
        <v>68</v>
      </c>
    </row>
    <row r="93" spans="1:53" ht="43.5" customHeight="1" x14ac:dyDescent="0.25">
      <c r="A93" s="844"/>
      <c r="B93" s="150" t="s">
        <v>82</v>
      </c>
      <c r="C93" s="216" t="s">
        <v>83</v>
      </c>
      <c r="D93" s="176">
        <v>2</v>
      </c>
      <c r="E93" s="176">
        <v>2</v>
      </c>
      <c r="F93" s="176">
        <v>2</v>
      </c>
      <c r="G93" s="176">
        <v>2</v>
      </c>
      <c r="H93" s="176">
        <v>2</v>
      </c>
      <c r="I93" s="176">
        <v>2</v>
      </c>
      <c r="J93" s="176">
        <v>2</v>
      </c>
      <c r="K93" s="176">
        <v>2</v>
      </c>
      <c r="L93" s="218">
        <v>2</v>
      </c>
      <c r="M93" s="218">
        <v>2</v>
      </c>
      <c r="N93" s="218">
        <v>2</v>
      </c>
      <c r="O93" s="218">
        <v>2</v>
      </c>
      <c r="P93" s="264"/>
      <c r="Q93" s="264"/>
      <c r="R93" s="264"/>
      <c r="S93" s="264"/>
      <c r="T93" s="182"/>
      <c r="U93" s="78">
        <f t="shared" si="30"/>
        <v>24</v>
      </c>
      <c r="V93" s="75" t="s">
        <v>19</v>
      </c>
      <c r="W93" s="69" t="s">
        <v>19</v>
      </c>
      <c r="X93" s="204">
        <v>4</v>
      </c>
      <c r="Y93" s="204">
        <v>4</v>
      </c>
      <c r="Z93" s="204">
        <v>4</v>
      </c>
      <c r="AA93" s="204">
        <v>4</v>
      </c>
      <c r="AB93" s="204">
        <v>4</v>
      </c>
      <c r="AC93" s="204">
        <v>4</v>
      </c>
      <c r="AD93" s="204">
        <v>4</v>
      </c>
      <c r="AE93" s="204">
        <v>4</v>
      </c>
      <c r="AF93" s="204">
        <v>4</v>
      </c>
      <c r="AG93" s="280">
        <v>4</v>
      </c>
      <c r="AH93" s="206">
        <v>4</v>
      </c>
      <c r="AI93" s="142"/>
      <c r="AJ93" s="142"/>
      <c r="AK93" s="141"/>
      <c r="AL93" s="212"/>
      <c r="AM93" s="212"/>
      <c r="AN93" s="212"/>
      <c r="AO93" s="212"/>
      <c r="AP93" s="212"/>
      <c r="AQ93" s="212"/>
      <c r="AR93" s="212"/>
      <c r="AS93" s="212"/>
      <c r="AT93" s="213"/>
      <c r="AU93" s="214"/>
      <c r="AV93" s="73"/>
      <c r="AW93" s="618">
        <f t="shared" si="31"/>
        <v>44</v>
      </c>
      <c r="AX93" s="68" t="s">
        <v>19</v>
      </c>
      <c r="AY93" s="76" t="s">
        <v>19</v>
      </c>
      <c r="AZ93" s="143" t="s">
        <v>19</v>
      </c>
      <c r="BA93" s="137">
        <f t="shared" si="32"/>
        <v>68</v>
      </c>
    </row>
    <row r="94" spans="1:53" ht="30.75" customHeight="1" x14ac:dyDescent="0.25">
      <c r="A94" s="844"/>
      <c r="B94" s="150" t="s">
        <v>51</v>
      </c>
      <c r="C94" s="217" t="s">
        <v>52</v>
      </c>
      <c r="D94" s="176">
        <v>2</v>
      </c>
      <c r="E94" s="176">
        <v>2</v>
      </c>
      <c r="F94" s="176">
        <v>2</v>
      </c>
      <c r="G94" s="176">
        <v>2</v>
      </c>
      <c r="H94" s="176">
        <v>2</v>
      </c>
      <c r="I94" s="176">
        <v>2</v>
      </c>
      <c r="J94" s="176">
        <v>2</v>
      </c>
      <c r="K94" s="176">
        <v>2</v>
      </c>
      <c r="L94" s="218">
        <v>2</v>
      </c>
      <c r="M94" s="218">
        <v>2</v>
      </c>
      <c r="N94" s="218">
        <v>2</v>
      </c>
      <c r="O94" s="218">
        <v>2</v>
      </c>
      <c r="P94" s="264"/>
      <c r="Q94" s="264"/>
      <c r="R94" s="264"/>
      <c r="S94" s="264"/>
      <c r="T94" s="182"/>
      <c r="U94" s="625">
        <f t="shared" si="30"/>
        <v>24</v>
      </c>
      <c r="V94" s="75" t="s">
        <v>19</v>
      </c>
      <c r="W94" s="69" t="s">
        <v>19</v>
      </c>
      <c r="X94" s="204">
        <v>2</v>
      </c>
      <c r="Y94" s="204">
        <v>2</v>
      </c>
      <c r="Z94" s="204">
        <v>2</v>
      </c>
      <c r="AA94" s="204">
        <v>2</v>
      </c>
      <c r="AB94" s="204">
        <v>2</v>
      </c>
      <c r="AC94" s="204">
        <v>2</v>
      </c>
      <c r="AD94" s="204">
        <v>2</v>
      </c>
      <c r="AE94" s="204">
        <v>2</v>
      </c>
      <c r="AF94" s="204">
        <v>2</v>
      </c>
      <c r="AG94" s="280">
        <v>2</v>
      </c>
      <c r="AH94" s="206">
        <v>2</v>
      </c>
      <c r="AI94" s="142"/>
      <c r="AJ94" s="278"/>
      <c r="AK94" s="238"/>
      <c r="AL94" s="212"/>
      <c r="AM94" s="212"/>
      <c r="AN94" s="212"/>
      <c r="AO94" s="212"/>
      <c r="AP94" s="212"/>
      <c r="AQ94" s="212"/>
      <c r="AR94" s="212"/>
      <c r="AS94" s="212"/>
      <c r="AT94" s="213"/>
      <c r="AU94" s="214"/>
      <c r="AV94" s="73"/>
      <c r="AW94" s="618">
        <f t="shared" si="31"/>
        <v>22</v>
      </c>
      <c r="AX94" s="68" t="s">
        <v>19</v>
      </c>
      <c r="AY94" s="76" t="s">
        <v>19</v>
      </c>
      <c r="AZ94" s="143" t="s">
        <v>19</v>
      </c>
      <c r="BA94" s="137">
        <f t="shared" si="32"/>
        <v>46</v>
      </c>
    </row>
    <row r="95" spans="1:53" x14ac:dyDescent="0.25">
      <c r="A95" s="844"/>
      <c r="B95" s="150" t="s">
        <v>74</v>
      </c>
      <c r="C95" s="217" t="s">
        <v>110</v>
      </c>
      <c r="D95" s="176">
        <v>4</v>
      </c>
      <c r="E95" s="176">
        <v>4</v>
      </c>
      <c r="F95" s="176">
        <v>4</v>
      </c>
      <c r="G95" s="176">
        <v>4</v>
      </c>
      <c r="H95" s="176">
        <v>4</v>
      </c>
      <c r="I95" s="176">
        <v>4</v>
      </c>
      <c r="J95" s="176">
        <v>4</v>
      </c>
      <c r="K95" s="176">
        <v>4</v>
      </c>
      <c r="L95" s="218">
        <v>4</v>
      </c>
      <c r="M95" s="218">
        <v>4</v>
      </c>
      <c r="N95" s="218">
        <v>4</v>
      </c>
      <c r="O95" s="218">
        <v>4</v>
      </c>
      <c r="P95" s="264"/>
      <c r="Q95" s="264"/>
      <c r="R95" s="264"/>
      <c r="S95" s="264"/>
      <c r="T95" s="271"/>
      <c r="U95" s="78">
        <f>SUM(D95:T95)</f>
        <v>48</v>
      </c>
      <c r="V95" s="75" t="s">
        <v>19</v>
      </c>
      <c r="W95" s="69" t="s">
        <v>19</v>
      </c>
      <c r="X95" s="204"/>
      <c r="Y95" s="205"/>
      <c r="Z95" s="205"/>
      <c r="AA95" s="206"/>
      <c r="AB95" s="206"/>
      <c r="AC95" s="206"/>
      <c r="AD95" s="206"/>
      <c r="AE95" s="205"/>
      <c r="AF95" s="205"/>
      <c r="AG95" s="141"/>
      <c r="AH95" s="206"/>
      <c r="AI95" s="142"/>
      <c r="AJ95" s="278"/>
      <c r="AK95" s="107"/>
      <c r="AL95" s="212"/>
      <c r="AM95" s="212"/>
      <c r="AN95" s="212"/>
      <c r="AO95" s="212"/>
      <c r="AP95" s="212"/>
      <c r="AQ95" s="212"/>
      <c r="AR95" s="212"/>
      <c r="AS95" s="212"/>
      <c r="AT95" s="213"/>
      <c r="AU95" s="214"/>
      <c r="AV95" s="73"/>
      <c r="AW95" s="618">
        <f t="shared" si="31"/>
        <v>0</v>
      </c>
      <c r="AX95" s="68" t="s">
        <v>19</v>
      </c>
      <c r="AY95" s="76" t="s">
        <v>19</v>
      </c>
      <c r="AZ95" s="143" t="s">
        <v>19</v>
      </c>
      <c r="BA95" s="137">
        <f>U95+AW95</f>
        <v>48</v>
      </c>
    </row>
    <row r="96" spans="1:53" x14ac:dyDescent="0.25">
      <c r="A96" s="844"/>
      <c r="B96" s="150" t="s">
        <v>109</v>
      </c>
      <c r="C96" s="217" t="s">
        <v>111</v>
      </c>
      <c r="D96" s="176"/>
      <c r="E96" s="177"/>
      <c r="F96" s="177"/>
      <c r="G96" s="177"/>
      <c r="H96" s="177"/>
      <c r="I96" s="177"/>
      <c r="J96" s="177"/>
      <c r="K96" s="177"/>
      <c r="L96" s="178"/>
      <c r="M96" s="178"/>
      <c r="N96" s="178"/>
      <c r="O96" s="178"/>
      <c r="P96" s="263"/>
      <c r="Q96" s="263"/>
      <c r="R96" s="263"/>
      <c r="S96" s="263"/>
      <c r="T96" s="182"/>
      <c r="U96" s="78">
        <f t="shared" si="30"/>
        <v>0</v>
      </c>
      <c r="V96" s="75" t="s">
        <v>19</v>
      </c>
      <c r="W96" s="69" t="s">
        <v>19</v>
      </c>
      <c r="X96" s="204">
        <v>4</v>
      </c>
      <c r="Y96" s="205">
        <v>4</v>
      </c>
      <c r="Z96" s="204">
        <v>4</v>
      </c>
      <c r="AA96" s="205">
        <v>4</v>
      </c>
      <c r="AB96" s="204">
        <v>4</v>
      </c>
      <c r="AC96" s="205">
        <v>4</v>
      </c>
      <c r="AD96" s="204">
        <v>4</v>
      </c>
      <c r="AE96" s="205">
        <v>4</v>
      </c>
      <c r="AF96" s="204">
        <v>4</v>
      </c>
      <c r="AG96" s="206">
        <v>4</v>
      </c>
      <c r="AH96" s="206">
        <v>4</v>
      </c>
      <c r="AI96" s="142"/>
      <c r="AJ96" s="278"/>
      <c r="AK96" s="107"/>
      <c r="AL96" s="212"/>
      <c r="AM96" s="212"/>
      <c r="AN96" s="212"/>
      <c r="AO96" s="212"/>
      <c r="AP96" s="212"/>
      <c r="AQ96" s="212"/>
      <c r="AR96" s="212"/>
      <c r="AS96" s="212"/>
      <c r="AT96" s="213"/>
      <c r="AU96" s="214"/>
      <c r="AV96" s="73"/>
      <c r="AW96" s="618">
        <f t="shared" si="31"/>
        <v>44</v>
      </c>
      <c r="AX96" s="68" t="s">
        <v>19</v>
      </c>
      <c r="AY96" s="76" t="s">
        <v>19</v>
      </c>
      <c r="AZ96" s="143" t="s">
        <v>19</v>
      </c>
      <c r="BA96" s="137">
        <f>U96+AW96</f>
        <v>44</v>
      </c>
    </row>
    <row r="97" spans="1:53" ht="25.5" x14ac:dyDescent="0.25">
      <c r="A97" s="844"/>
      <c r="B97" s="189" t="s">
        <v>84</v>
      </c>
      <c r="C97" s="190" t="s">
        <v>113</v>
      </c>
      <c r="D97" s="176"/>
      <c r="E97" s="177"/>
      <c r="F97" s="177"/>
      <c r="G97" s="177"/>
      <c r="H97" s="177"/>
      <c r="I97" s="177"/>
      <c r="J97" s="177"/>
      <c r="K97" s="177"/>
      <c r="L97" s="178"/>
      <c r="M97" s="178"/>
      <c r="N97" s="178"/>
      <c r="O97" s="178"/>
      <c r="P97" s="263"/>
      <c r="Q97" s="263"/>
      <c r="R97" s="263"/>
      <c r="S97" s="263"/>
      <c r="T97" s="182"/>
      <c r="U97" s="78">
        <f t="shared" si="30"/>
        <v>0</v>
      </c>
      <c r="V97" s="75" t="s">
        <v>19</v>
      </c>
      <c r="W97" s="69" t="s">
        <v>19</v>
      </c>
      <c r="X97" s="204"/>
      <c r="Y97" s="205"/>
      <c r="Z97" s="205"/>
      <c r="AA97" s="206"/>
      <c r="AB97" s="206"/>
      <c r="AC97" s="206"/>
      <c r="AD97" s="206"/>
      <c r="AE97" s="205"/>
      <c r="AF97" s="205"/>
      <c r="AG97" s="141"/>
      <c r="AH97" s="206"/>
      <c r="AI97" s="142"/>
      <c r="AJ97" s="279"/>
      <c r="AK97" s="267"/>
      <c r="AL97" s="212"/>
      <c r="AM97" s="212"/>
      <c r="AN97" s="212"/>
      <c r="AO97" s="212"/>
      <c r="AP97" s="212"/>
      <c r="AQ97" s="212"/>
      <c r="AR97" s="212"/>
      <c r="AS97" s="212"/>
      <c r="AT97" s="213"/>
      <c r="AU97" s="214"/>
      <c r="AV97" s="73"/>
      <c r="AW97" s="618">
        <f t="shared" si="31"/>
        <v>0</v>
      </c>
      <c r="AX97" s="68" t="s">
        <v>19</v>
      </c>
      <c r="AY97" s="76" t="s">
        <v>19</v>
      </c>
      <c r="AZ97" s="143" t="s">
        <v>19</v>
      </c>
      <c r="BA97" s="137">
        <f>SUM(BA98)</f>
        <v>182</v>
      </c>
    </row>
    <row r="98" spans="1:53" ht="30" customHeight="1" x14ac:dyDescent="0.25">
      <c r="A98" s="844"/>
      <c r="B98" s="150" t="s">
        <v>85</v>
      </c>
      <c r="C98" s="188" t="s">
        <v>114</v>
      </c>
      <c r="D98" s="176">
        <v>6</v>
      </c>
      <c r="E98" s="177">
        <v>6</v>
      </c>
      <c r="F98" s="177">
        <v>6</v>
      </c>
      <c r="G98" s="177">
        <v>6</v>
      </c>
      <c r="H98" s="177">
        <v>6</v>
      </c>
      <c r="I98" s="177">
        <v>6</v>
      </c>
      <c r="J98" s="177">
        <v>6</v>
      </c>
      <c r="K98" s="177">
        <v>6</v>
      </c>
      <c r="L98" s="178">
        <v>6</v>
      </c>
      <c r="M98" s="178">
        <v>6</v>
      </c>
      <c r="N98" s="178">
        <v>6</v>
      </c>
      <c r="O98" s="178">
        <v>6</v>
      </c>
      <c r="P98" s="263"/>
      <c r="Q98" s="263"/>
      <c r="R98" s="263"/>
      <c r="S98" s="263"/>
      <c r="T98" s="182"/>
      <c r="U98" s="625">
        <f t="shared" si="30"/>
        <v>72</v>
      </c>
      <c r="V98" s="75" t="s">
        <v>19</v>
      </c>
      <c r="W98" s="69" t="s">
        <v>19</v>
      </c>
      <c r="X98" s="204">
        <v>10</v>
      </c>
      <c r="Y98" s="205">
        <v>10</v>
      </c>
      <c r="Z98" s="205">
        <v>10</v>
      </c>
      <c r="AA98" s="205">
        <v>10</v>
      </c>
      <c r="AB98" s="205">
        <v>10</v>
      </c>
      <c r="AC98" s="205">
        <v>10</v>
      </c>
      <c r="AD98" s="205">
        <v>10</v>
      </c>
      <c r="AE98" s="205">
        <v>10</v>
      </c>
      <c r="AF98" s="205">
        <v>10</v>
      </c>
      <c r="AG98" s="205">
        <v>10</v>
      </c>
      <c r="AH98" s="206">
        <v>10</v>
      </c>
      <c r="AI98" s="142"/>
      <c r="AJ98" s="142"/>
      <c r="AK98" s="141"/>
      <c r="AL98" s="212"/>
      <c r="AM98" s="212"/>
      <c r="AN98" s="212"/>
      <c r="AO98" s="212"/>
      <c r="AP98" s="212"/>
      <c r="AQ98" s="212"/>
      <c r="AR98" s="212"/>
      <c r="AS98" s="212"/>
      <c r="AT98" s="213"/>
      <c r="AU98" s="214"/>
      <c r="AV98" s="73"/>
      <c r="AW98" s="618">
        <f t="shared" si="31"/>
        <v>110</v>
      </c>
      <c r="AX98" s="68" t="s">
        <v>19</v>
      </c>
      <c r="AY98" s="76" t="s">
        <v>19</v>
      </c>
      <c r="AZ98" s="143" t="s">
        <v>19</v>
      </c>
      <c r="BA98" s="137">
        <f t="shared" ref="BA98" si="33">U98+AW98</f>
        <v>182</v>
      </c>
    </row>
    <row r="99" spans="1:53" x14ac:dyDescent="0.25">
      <c r="A99" s="844"/>
      <c r="B99" s="189" t="s">
        <v>86</v>
      </c>
      <c r="C99" s="190" t="s">
        <v>115</v>
      </c>
      <c r="D99" s="176"/>
      <c r="E99" s="177"/>
      <c r="F99" s="177"/>
      <c r="G99" s="177"/>
      <c r="H99" s="177"/>
      <c r="I99" s="177"/>
      <c r="J99" s="177"/>
      <c r="K99" s="177"/>
      <c r="L99" s="178"/>
      <c r="M99" s="178"/>
      <c r="N99" s="178"/>
      <c r="O99" s="178"/>
      <c r="P99" s="263"/>
      <c r="Q99" s="254"/>
      <c r="R99" s="254"/>
      <c r="S99" s="254"/>
      <c r="T99" s="276"/>
      <c r="U99" s="78">
        <f t="shared" si="30"/>
        <v>0</v>
      </c>
      <c r="V99" s="75" t="s">
        <v>19</v>
      </c>
      <c r="W99" s="69" t="s">
        <v>19</v>
      </c>
      <c r="X99" s="140"/>
      <c r="Y99" s="104"/>
      <c r="Z99" s="104"/>
      <c r="AA99" s="104"/>
      <c r="AB99" s="104"/>
      <c r="AC99" s="104"/>
      <c r="AD99" s="104"/>
      <c r="AE99" s="104"/>
      <c r="AF99" s="104"/>
      <c r="AG99" s="104"/>
      <c r="AH99" s="141"/>
      <c r="AI99" s="141"/>
      <c r="AJ99" s="141"/>
      <c r="AK99" s="141"/>
      <c r="AL99" s="212"/>
      <c r="AM99" s="212"/>
      <c r="AN99" s="212"/>
      <c r="AO99" s="212"/>
      <c r="AP99" s="212"/>
      <c r="AQ99" s="212"/>
      <c r="AR99" s="212"/>
      <c r="AS99" s="212"/>
      <c r="AT99" s="213"/>
      <c r="AU99" s="214"/>
      <c r="AV99" s="73"/>
      <c r="AW99" s="618">
        <f t="shared" si="31"/>
        <v>0</v>
      </c>
      <c r="AX99" s="68" t="s">
        <v>19</v>
      </c>
      <c r="AY99" s="76" t="s">
        <v>19</v>
      </c>
      <c r="AZ99" s="143" t="s">
        <v>19</v>
      </c>
      <c r="BA99" s="137">
        <v>150</v>
      </c>
    </row>
    <row r="100" spans="1:53" ht="15.75" thickBot="1" x14ac:dyDescent="0.3">
      <c r="A100" s="844"/>
      <c r="B100" s="262" t="s">
        <v>87</v>
      </c>
      <c r="C100" s="217" t="s">
        <v>115</v>
      </c>
      <c r="D100" s="176">
        <v>12</v>
      </c>
      <c r="E100" s="176">
        <v>12</v>
      </c>
      <c r="F100" s="176">
        <v>12</v>
      </c>
      <c r="G100" s="176">
        <v>12</v>
      </c>
      <c r="H100" s="176">
        <v>12</v>
      </c>
      <c r="I100" s="176">
        <v>12</v>
      </c>
      <c r="J100" s="176">
        <v>12</v>
      </c>
      <c r="K100" s="176">
        <v>12</v>
      </c>
      <c r="L100" s="218">
        <v>12</v>
      </c>
      <c r="M100" s="218">
        <v>12</v>
      </c>
      <c r="N100" s="218">
        <v>12</v>
      </c>
      <c r="O100" s="218">
        <v>12</v>
      </c>
      <c r="P100" s="277">
        <v>6</v>
      </c>
      <c r="Q100" s="263"/>
      <c r="R100" s="263"/>
      <c r="S100" s="263"/>
      <c r="T100" s="179"/>
      <c r="U100" s="78">
        <f>SUM(D100:S100)</f>
        <v>150</v>
      </c>
      <c r="V100" s="75" t="s">
        <v>19</v>
      </c>
      <c r="W100" s="69" t="s">
        <v>19</v>
      </c>
      <c r="X100" s="140"/>
      <c r="Y100" s="104"/>
      <c r="Z100" s="104"/>
      <c r="AA100" s="104"/>
      <c r="AB100" s="104"/>
      <c r="AC100" s="104"/>
      <c r="AD100" s="104"/>
      <c r="AE100" s="104"/>
      <c r="AF100" s="104"/>
      <c r="AG100" s="104"/>
      <c r="AH100" s="141"/>
      <c r="AI100" s="141"/>
      <c r="AJ100" s="141"/>
      <c r="AK100" s="107"/>
      <c r="AL100" s="212"/>
      <c r="AM100" s="212"/>
      <c r="AN100" s="212"/>
      <c r="AO100" s="212"/>
      <c r="AP100" s="212"/>
      <c r="AQ100" s="212"/>
      <c r="AR100" s="212"/>
      <c r="AS100" s="212"/>
      <c r="AT100" s="213"/>
      <c r="AU100" s="214"/>
      <c r="AV100" s="87"/>
      <c r="AW100" s="618">
        <f t="shared" si="31"/>
        <v>0</v>
      </c>
      <c r="AX100" s="68" t="s">
        <v>19</v>
      </c>
      <c r="AY100" s="76" t="s">
        <v>19</v>
      </c>
      <c r="AZ100" s="143" t="s">
        <v>19</v>
      </c>
      <c r="BA100" s="137">
        <f t="shared" si="32"/>
        <v>150</v>
      </c>
    </row>
    <row r="101" spans="1:53" x14ac:dyDescent="0.25">
      <c r="A101" s="844"/>
      <c r="B101" s="261" t="s">
        <v>88</v>
      </c>
      <c r="C101" s="220" t="s">
        <v>63</v>
      </c>
      <c r="D101" s="221"/>
      <c r="E101" s="222"/>
      <c r="F101" s="222"/>
      <c r="G101" s="222"/>
      <c r="H101" s="222"/>
      <c r="I101" s="222"/>
      <c r="J101" s="222"/>
      <c r="K101" s="222"/>
      <c r="L101" s="222"/>
      <c r="M101" s="222"/>
      <c r="N101" s="222"/>
      <c r="O101" s="222"/>
      <c r="P101" s="222">
        <v>30</v>
      </c>
      <c r="Q101" s="222">
        <v>6</v>
      </c>
      <c r="R101" s="222"/>
      <c r="S101" s="222"/>
      <c r="T101" s="223"/>
      <c r="U101" s="78">
        <f t="shared" ref="U101:U104" si="34">SUM(D101:T101)</f>
        <v>36</v>
      </c>
      <c r="V101" s="193" t="s">
        <v>19</v>
      </c>
      <c r="W101" s="148" t="s">
        <v>19</v>
      </c>
      <c r="X101" s="224"/>
      <c r="Y101" s="225"/>
      <c r="Z101" s="225"/>
      <c r="AA101" s="225"/>
      <c r="AB101" s="225"/>
      <c r="AC101" s="225"/>
      <c r="AD101" s="225"/>
      <c r="AE101" s="225"/>
      <c r="AF101" s="225"/>
      <c r="AG101" s="225"/>
      <c r="AH101" s="225"/>
      <c r="AI101" s="225">
        <v>36</v>
      </c>
      <c r="AJ101" s="225"/>
      <c r="AK101" s="225"/>
      <c r="AL101" s="226"/>
      <c r="AM101" s="226"/>
      <c r="AN101" s="226"/>
      <c r="AO101" s="226"/>
      <c r="AP101" s="226"/>
      <c r="AQ101" s="226"/>
      <c r="AR101" s="226"/>
      <c r="AS101" s="226"/>
      <c r="AT101" s="227"/>
      <c r="AU101" s="228"/>
      <c r="AV101" s="229"/>
      <c r="AW101" s="618">
        <f t="shared" si="31"/>
        <v>36</v>
      </c>
      <c r="AX101" s="147" t="s">
        <v>19</v>
      </c>
      <c r="AY101" s="76" t="s">
        <v>19</v>
      </c>
      <c r="AZ101" s="149" t="s">
        <v>19</v>
      </c>
      <c r="BA101" s="137">
        <f t="shared" si="32"/>
        <v>72</v>
      </c>
    </row>
    <row r="102" spans="1:53" x14ac:dyDescent="0.25">
      <c r="A102" s="844"/>
      <c r="B102" s="219" t="s">
        <v>64</v>
      </c>
      <c r="C102" s="157" t="s">
        <v>65</v>
      </c>
      <c r="D102" s="221"/>
      <c r="E102" s="222"/>
      <c r="F102" s="222"/>
      <c r="G102" s="222"/>
      <c r="H102" s="222"/>
      <c r="I102" s="222"/>
      <c r="J102" s="222"/>
      <c r="K102" s="222"/>
      <c r="L102" s="222"/>
      <c r="M102" s="222"/>
      <c r="N102" s="222"/>
      <c r="O102" s="222"/>
      <c r="P102" s="222"/>
      <c r="Q102" s="222">
        <v>30</v>
      </c>
      <c r="R102" s="222">
        <v>36</v>
      </c>
      <c r="S102" s="222">
        <v>36</v>
      </c>
      <c r="T102" s="223">
        <v>6</v>
      </c>
      <c r="U102" s="78">
        <f t="shared" si="34"/>
        <v>108</v>
      </c>
      <c r="V102" s="68" t="s">
        <v>19</v>
      </c>
      <c r="W102" s="69" t="s">
        <v>19</v>
      </c>
      <c r="X102" s="224"/>
      <c r="Y102" s="225"/>
      <c r="Z102" s="225"/>
      <c r="AA102" s="225"/>
      <c r="AB102" s="225"/>
      <c r="AC102" s="225"/>
      <c r="AD102" s="225"/>
      <c r="AE102" s="225"/>
      <c r="AF102" s="225"/>
      <c r="AG102" s="225"/>
      <c r="AH102" s="225"/>
      <c r="AI102" s="225"/>
      <c r="AJ102" s="225">
        <v>36</v>
      </c>
      <c r="AK102" s="225"/>
      <c r="AL102" s="230"/>
      <c r="AM102" s="230"/>
      <c r="AN102" s="230"/>
      <c r="AO102" s="230"/>
      <c r="AP102" s="230"/>
      <c r="AQ102" s="230"/>
      <c r="AR102" s="230"/>
      <c r="AS102" s="230"/>
      <c r="AT102" s="231"/>
      <c r="AU102" s="232"/>
      <c r="AV102" s="233"/>
      <c r="AW102" s="618">
        <f t="shared" si="31"/>
        <v>36</v>
      </c>
      <c r="AX102" s="147" t="s">
        <v>19</v>
      </c>
      <c r="AY102" s="76" t="s">
        <v>19</v>
      </c>
      <c r="AZ102" s="149" t="s">
        <v>19</v>
      </c>
      <c r="BA102" s="137">
        <f t="shared" si="32"/>
        <v>144</v>
      </c>
    </row>
    <row r="103" spans="1:53" x14ac:dyDescent="0.25">
      <c r="A103" s="845"/>
      <c r="B103" s="157"/>
      <c r="C103" s="234" t="s">
        <v>89</v>
      </c>
      <c r="D103" s="195"/>
      <c r="E103" s="196"/>
      <c r="F103" s="196"/>
      <c r="G103" s="196"/>
      <c r="H103" s="196"/>
      <c r="I103" s="196"/>
      <c r="J103" s="196"/>
      <c r="K103" s="196"/>
      <c r="L103" s="196"/>
      <c r="M103" s="196"/>
      <c r="N103" s="196"/>
      <c r="O103" s="196"/>
      <c r="P103" s="196"/>
      <c r="Q103" s="196"/>
      <c r="R103" s="196"/>
      <c r="S103" s="196"/>
      <c r="T103" s="197"/>
      <c r="U103" s="78">
        <f t="shared" si="34"/>
        <v>0</v>
      </c>
      <c r="V103" s="68" t="s">
        <v>19</v>
      </c>
      <c r="W103" s="69" t="s">
        <v>19</v>
      </c>
      <c r="X103" s="158"/>
      <c r="Y103" s="159"/>
      <c r="Z103" s="159"/>
      <c r="AA103" s="159"/>
      <c r="AB103" s="159"/>
      <c r="AC103" s="159"/>
      <c r="AD103" s="159"/>
      <c r="AE103" s="159"/>
      <c r="AF103" s="159"/>
      <c r="AG103" s="159"/>
      <c r="AH103" s="159"/>
      <c r="AI103" s="159"/>
      <c r="AJ103" s="159"/>
      <c r="AK103" s="159"/>
      <c r="AL103" s="225">
        <v>36</v>
      </c>
      <c r="AM103" s="225">
        <v>36</v>
      </c>
      <c r="AN103" s="225">
        <v>36</v>
      </c>
      <c r="AO103" s="225">
        <v>36</v>
      </c>
      <c r="AP103" s="225"/>
      <c r="AQ103" s="225"/>
      <c r="AR103" s="225"/>
      <c r="AS103" s="225"/>
      <c r="AT103" s="225"/>
      <c r="AU103" s="225"/>
      <c r="AV103" s="225"/>
      <c r="AW103" s="618">
        <f t="shared" ref="AW103:AW104" si="35">SUM(X103:AV103)</f>
        <v>144</v>
      </c>
      <c r="AX103" s="68" t="s">
        <v>19</v>
      </c>
      <c r="AY103" s="61" t="s">
        <v>19</v>
      </c>
      <c r="AZ103" s="69" t="s">
        <v>19</v>
      </c>
      <c r="BA103" s="137">
        <f t="shared" si="32"/>
        <v>144</v>
      </c>
    </row>
    <row r="104" spans="1:53" ht="15.75" thickBot="1" x14ac:dyDescent="0.3">
      <c r="A104" s="846"/>
      <c r="B104" s="200"/>
      <c r="C104" s="236" t="s">
        <v>90</v>
      </c>
      <c r="D104" s="195"/>
      <c r="E104" s="196"/>
      <c r="F104" s="196"/>
      <c r="G104" s="196"/>
      <c r="H104" s="196"/>
      <c r="I104" s="196"/>
      <c r="J104" s="196"/>
      <c r="K104" s="196"/>
      <c r="L104" s="196"/>
      <c r="M104" s="196"/>
      <c r="N104" s="196"/>
      <c r="O104" s="196"/>
      <c r="P104" s="196"/>
      <c r="Q104" s="196"/>
      <c r="R104" s="196"/>
      <c r="S104" s="196"/>
      <c r="T104" s="197"/>
      <c r="U104" s="625">
        <f t="shared" si="34"/>
        <v>0</v>
      </c>
      <c r="V104" s="235" t="s">
        <v>19</v>
      </c>
      <c r="W104" s="153" t="s">
        <v>19</v>
      </c>
      <c r="X104" s="158"/>
      <c r="Y104" s="159"/>
      <c r="Z104" s="159"/>
      <c r="AA104" s="159"/>
      <c r="AB104" s="159"/>
      <c r="AC104" s="159"/>
      <c r="AD104" s="159"/>
      <c r="AE104" s="159"/>
      <c r="AF104" s="159"/>
      <c r="AG104" s="159"/>
      <c r="AH104" s="159"/>
      <c r="AI104" s="159"/>
      <c r="AJ104" s="159"/>
      <c r="AK104" s="159"/>
      <c r="AL104" s="159"/>
      <c r="AM104" s="159"/>
      <c r="AN104" s="159"/>
      <c r="AO104" s="159"/>
      <c r="AP104" s="159">
        <v>36</v>
      </c>
      <c r="AQ104" s="159">
        <v>36</v>
      </c>
      <c r="AR104" s="159">
        <v>36</v>
      </c>
      <c r="AS104" s="159">
        <v>36</v>
      </c>
      <c r="AT104" s="159">
        <v>36</v>
      </c>
      <c r="AU104" s="159">
        <v>36</v>
      </c>
      <c r="AV104" s="161"/>
      <c r="AW104" s="618">
        <f t="shared" si="35"/>
        <v>216</v>
      </c>
      <c r="AX104" s="152" t="s">
        <v>19</v>
      </c>
      <c r="AY104" s="61" t="s">
        <v>19</v>
      </c>
      <c r="AZ104" s="155" t="s">
        <v>19</v>
      </c>
      <c r="BA104" s="137">
        <f t="shared" si="32"/>
        <v>216</v>
      </c>
    </row>
    <row r="105" spans="1:53" x14ac:dyDescent="0.25">
      <c r="A105" s="830" t="s">
        <v>43</v>
      </c>
      <c r="B105" s="847"/>
      <c r="C105" s="832"/>
      <c r="D105" s="162">
        <f t="shared" ref="D105:T105" si="36">SUM(D88:D104)</f>
        <v>36</v>
      </c>
      <c r="E105" s="162">
        <f t="shared" si="36"/>
        <v>36</v>
      </c>
      <c r="F105" s="162">
        <f t="shared" si="36"/>
        <v>36</v>
      </c>
      <c r="G105" s="162">
        <f t="shared" si="36"/>
        <v>36</v>
      </c>
      <c r="H105" s="162">
        <f t="shared" si="36"/>
        <v>36</v>
      </c>
      <c r="I105" s="162">
        <f t="shared" si="36"/>
        <v>36</v>
      </c>
      <c r="J105" s="162">
        <f t="shared" si="36"/>
        <v>36</v>
      </c>
      <c r="K105" s="162">
        <f t="shared" si="36"/>
        <v>36</v>
      </c>
      <c r="L105" s="162">
        <f t="shared" si="36"/>
        <v>36</v>
      </c>
      <c r="M105" s="162">
        <f t="shared" si="36"/>
        <v>36</v>
      </c>
      <c r="N105" s="162">
        <f t="shared" si="36"/>
        <v>36</v>
      </c>
      <c r="O105" s="162">
        <f t="shared" si="36"/>
        <v>36</v>
      </c>
      <c r="P105" s="162">
        <f t="shared" si="36"/>
        <v>36</v>
      </c>
      <c r="Q105" s="162">
        <f t="shared" si="36"/>
        <v>36</v>
      </c>
      <c r="R105" s="162">
        <f t="shared" si="36"/>
        <v>36</v>
      </c>
      <c r="S105" s="162">
        <f t="shared" si="36"/>
        <v>36</v>
      </c>
      <c r="T105" s="162">
        <f t="shared" si="36"/>
        <v>6</v>
      </c>
      <c r="U105" s="52">
        <f>U88+U89+U90+U91+U92+U93+U94+U95+U96+U97+U98+U99+U100+U101+U102+U103+U104</f>
        <v>582</v>
      </c>
      <c r="V105" s="53" t="s">
        <v>19</v>
      </c>
      <c r="W105" s="54" t="s">
        <v>19</v>
      </c>
      <c r="X105" s="98">
        <f t="shared" ref="X105:AJ105" si="37">SUM(X88:X104)</f>
        <v>36</v>
      </c>
      <c r="Y105" s="98">
        <f t="shared" si="37"/>
        <v>36</v>
      </c>
      <c r="Z105" s="98">
        <f t="shared" si="37"/>
        <v>36</v>
      </c>
      <c r="AA105" s="98">
        <f t="shared" si="37"/>
        <v>36</v>
      </c>
      <c r="AB105" s="98">
        <f t="shared" si="37"/>
        <v>36</v>
      </c>
      <c r="AC105" s="98">
        <f t="shared" si="37"/>
        <v>36</v>
      </c>
      <c r="AD105" s="98">
        <f t="shared" si="37"/>
        <v>36</v>
      </c>
      <c r="AE105" s="98">
        <f t="shared" si="37"/>
        <v>36</v>
      </c>
      <c r="AF105" s="98">
        <f t="shared" si="37"/>
        <v>36</v>
      </c>
      <c r="AG105" s="98">
        <f t="shared" si="37"/>
        <v>36</v>
      </c>
      <c r="AH105" s="98">
        <f t="shared" si="37"/>
        <v>36</v>
      </c>
      <c r="AI105" s="98">
        <f t="shared" si="37"/>
        <v>36</v>
      </c>
      <c r="AJ105" s="98">
        <f t="shared" si="37"/>
        <v>36</v>
      </c>
      <c r="AK105" s="98">
        <v>0</v>
      </c>
      <c r="AL105" s="98">
        <f t="shared" ref="AL105:AU105" si="38">SUM(AL88:AL104)</f>
        <v>36</v>
      </c>
      <c r="AM105" s="98">
        <f t="shared" si="38"/>
        <v>36</v>
      </c>
      <c r="AN105" s="98">
        <f t="shared" si="38"/>
        <v>36</v>
      </c>
      <c r="AO105" s="98">
        <f t="shared" si="38"/>
        <v>36</v>
      </c>
      <c r="AP105" s="98">
        <f t="shared" si="38"/>
        <v>36</v>
      </c>
      <c r="AQ105" s="98">
        <f t="shared" si="38"/>
        <v>36</v>
      </c>
      <c r="AR105" s="98">
        <f t="shared" si="38"/>
        <v>36</v>
      </c>
      <c r="AS105" s="98">
        <f t="shared" si="38"/>
        <v>36</v>
      </c>
      <c r="AT105" s="98">
        <f t="shared" si="38"/>
        <v>36</v>
      </c>
      <c r="AU105" s="98">
        <f t="shared" si="38"/>
        <v>36</v>
      </c>
      <c r="AV105" s="98"/>
      <c r="AW105" s="201">
        <f>SUM(X105:AV105)</f>
        <v>828</v>
      </c>
      <c r="AX105" s="53" t="s">
        <v>19</v>
      </c>
      <c r="AY105" s="101" t="s">
        <v>19</v>
      </c>
      <c r="AZ105" s="54" t="s">
        <v>19</v>
      </c>
      <c r="BA105" s="164">
        <f>SUM(BA88,BA89,BA90,BA91,BA92,BA93,BA95,BA96,BA98,BA100,BA101,BA102,BA103,BA104)</f>
        <v>1364</v>
      </c>
    </row>
    <row r="106" spans="1:53" x14ac:dyDescent="0.25">
      <c r="A106" s="833" t="s">
        <v>44</v>
      </c>
      <c r="B106" s="834"/>
      <c r="C106" s="835"/>
      <c r="D106" s="65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7"/>
      <c r="U106" s="78"/>
      <c r="V106" s="68" t="s">
        <v>19</v>
      </c>
      <c r="W106" s="69" t="s">
        <v>19</v>
      </c>
      <c r="X106" s="70"/>
      <c r="Y106" s="66"/>
      <c r="Z106" s="66"/>
      <c r="AA106" s="66"/>
      <c r="AB106" s="66"/>
      <c r="AC106" s="66"/>
      <c r="AD106" s="66"/>
      <c r="AE106" s="66"/>
      <c r="AF106" s="66"/>
      <c r="AG106" s="66"/>
      <c r="AH106" s="66"/>
      <c r="AI106" s="66"/>
      <c r="AJ106" s="66"/>
      <c r="AK106" s="66"/>
      <c r="AL106" s="66"/>
      <c r="AM106" s="66"/>
      <c r="AN106" s="66"/>
      <c r="AO106" s="66"/>
      <c r="AP106" s="66"/>
      <c r="AQ106" s="66"/>
      <c r="AR106" s="66"/>
      <c r="AS106" s="66"/>
      <c r="AT106" s="66"/>
      <c r="AU106" s="104"/>
      <c r="AV106" s="105"/>
      <c r="AW106" s="106"/>
      <c r="AX106" s="68" t="s">
        <v>19</v>
      </c>
      <c r="AY106" s="76" t="s">
        <v>19</v>
      </c>
      <c r="AZ106" s="69" t="s">
        <v>19</v>
      </c>
      <c r="BA106" s="164"/>
    </row>
    <row r="107" spans="1:53" x14ac:dyDescent="0.25">
      <c r="A107" s="833" t="s">
        <v>45</v>
      </c>
      <c r="B107" s="834"/>
      <c r="C107" s="835"/>
      <c r="D107" s="65"/>
      <c r="E107" s="66"/>
      <c r="F107" s="66"/>
      <c r="G107" s="66"/>
      <c r="H107" s="66"/>
      <c r="I107" s="66"/>
      <c r="J107" s="66"/>
      <c r="K107" s="66"/>
      <c r="L107" s="66"/>
      <c r="M107" s="66"/>
      <c r="N107" s="66"/>
      <c r="O107" s="66"/>
      <c r="P107" s="66"/>
      <c r="Q107" s="66"/>
      <c r="R107" s="66"/>
      <c r="S107" s="66"/>
      <c r="T107" s="67">
        <v>30</v>
      </c>
      <c r="U107" s="78">
        <v>30</v>
      </c>
      <c r="V107" s="68" t="s">
        <v>19</v>
      </c>
      <c r="W107" s="69" t="s">
        <v>19</v>
      </c>
      <c r="X107" s="70"/>
      <c r="Y107" s="66"/>
      <c r="Z107" s="66"/>
      <c r="AA107" s="66"/>
      <c r="AB107" s="66"/>
      <c r="AC107" s="66"/>
      <c r="AD107" s="66"/>
      <c r="AE107" s="66"/>
      <c r="AF107" s="66"/>
      <c r="AG107" s="66"/>
      <c r="AH107" s="66"/>
      <c r="AI107" s="66"/>
      <c r="AJ107" s="66"/>
      <c r="AK107" s="66">
        <v>36</v>
      </c>
      <c r="AL107" s="66"/>
      <c r="AM107" s="66"/>
      <c r="AN107" s="66"/>
      <c r="AO107" s="66"/>
      <c r="AP107" s="66"/>
      <c r="AQ107" s="66"/>
      <c r="AR107" s="66"/>
      <c r="AS107" s="66"/>
      <c r="AT107" s="66"/>
      <c r="AU107" s="107"/>
      <c r="AV107" s="73"/>
      <c r="AW107" s="106">
        <f t="shared" ref="AW107" si="39">AV107+AU107+AT107+AS107+AR107+AQ107+AP107+AO107+AN107+AM107+AL107+AK107+AJ107+AI107+AH107+AG107+AF107+AE107+AD107+AC107+AB107+AA107+Z107+Y107+X107</f>
        <v>36</v>
      </c>
      <c r="AX107" s="68" t="s">
        <v>19</v>
      </c>
      <c r="AY107" s="76" t="s">
        <v>19</v>
      </c>
      <c r="AZ107" s="69" t="s">
        <v>19</v>
      </c>
      <c r="BA107" s="164">
        <f t="shared" ref="BA107" si="40">AW107+U107</f>
        <v>66</v>
      </c>
    </row>
    <row r="108" spans="1:53" ht="15.75" thickBot="1" x14ac:dyDescent="0.3">
      <c r="A108" s="836" t="s">
        <v>46</v>
      </c>
      <c r="B108" s="837"/>
      <c r="C108" s="838"/>
      <c r="D108" s="108">
        <f>D107+D106+D105</f>
        <v>36</v>
      </c>
      <c r="E108" s="109">
        <f t="shared" ref="E108:T108" si="41">E107+E106+E105</f>
        <v>36</v>
      </c>
      <c r="F108" s="110">
        <f t="shared" si="41"/>
        <v>36</v>
      </c>
      <c r="G108" s="110">
        <f t="shared" si="41"/>
        <v>36</v>
      </c>
      <c r="H108" s="110">
        <f t="shared" si="41"/>
        <v>36</v>
      </c>
      <c r="I108" s="110">
        <f t="shared" si="41"/>
        <v>36</v>
      </c>
      <c r="J108" s="110">
        <f t="shared" si="41"/>
        <v>36</v>
      </c>
      <c r="K108" s="110">
        <f t="shared" si="41"/>
        <v>36</v>
      </c>
      <c r="L108" s="110">
        <f t="shared" si="41"/>
        <v>36</v>
      </c>
      <c r="M108" s="110">
        <f t="shared" si="41"/>
        <v>36</v>
      </c>
      <c r="N108" s="110">
        <f t="shared" si="41"/>
        <v>36</v>
      </c>
      <c r="O108" s="109">
        <f t="shared" si="41"/>
        <v>36</v>
      </c>
      <c r="P108" s="109">
        <f t="shared" si="41"/>
        <v>36</v>
      </c>
      <c r="Q108" s="109">
        <f t="shared" si="41"/>
        <v>36</v>
      </c>
      <c r="R108" s="109">
        <f t="shared" si="41"/>
        <v>36</v>
      </c>
      <c r="S108" s="109">
        <f t="shared" si="41"/>
        <v>36</v>
      </c>
      <c r="T108" s="109">
        <f t="shared" si="41"/>
        <v>36</v>
      </c>
      <c r="U108" s="166">
        <f>U105+U107</f>
        <v>612</v>
      </c>
      <c r="V108" s="113" t="s">
        <v>19</v>
      </c>
      <c r="W108" s="114" t="s">
        <v>19</v>
      </c>
      <c r="X108" s="115">
        <f>X107+X106+X105</f>
        <v>36</v>
      </c>
      <c r="Y108" s="109">
        <f t="shared" ref="Y108:AV108" si="42">Y107+Y106+Y105</f>
        <v>36</v>
      </c>
      <c r="Z108" s="109">
        <f t="shared" si="42"/>
        <v>36</v>
      </c>
      <c r="AA108" s="109">
        <f t="shared" si="42"/>
        <v>36</v>
      </c>
      <c r="AB108" s="109">
        <f t="shared" si="42"/>
        <v>36</v>
      </c>
      <c r="AC108" s="109">
        <f t="shared" si="42"/>
        <v>36</v>
      </c>
      <c r="AD108" s="109">
        <f t="shared" si="42"/>
        <v>36</v>
      </c>
      <c r="AE108" s="109">
        <f t="shared" si="42"/>
        <v>36</v>
      </c>
      <c r="AF108" s="109">
        <f t="shared" si="42"/>
        <v>36</v>
      </c>
      <c r="AG108" s="109">
        <f t="shared" si="42"/>
        <v>36</v>
      </c>
      <c r="AH108" s="109">
        <f t="shared" si="42"/>
        <v>36</v>
      </c>
      <c r="AI108" s="109">
        <f t="shared" si="42"/>
        <v>36</v>
      </c>
      <c r="AJ108" s="109">
        <f t="shared" si="42"/>
        <v>36</v>
      </c>
      <c r="AK108" s="109">
        <v>36</v>
      </c>
      <c r="AL108" s="109">
        <f t="shared" si="42"/>
        <v>36</v>
      </c>
      <c r="AM108" s="109">
        <f t="shared" si="42"/>
        <v>36</v>
      </c>
      <c r="AN108" s="110">
        <f t="shared" si="42"/>
        <v>36</v>
      </c>
      <c r="AO108" s="110">
        <f t="shared" si="42"/>
        <v>36</v>
      </c>
      <c r="AP108" s="110">
        <f t="shared" si="42"/>
        <v>36</v>
      </c>
      <c r="AQ108" s="110">
        <f t="shared" si="42"/>
        <v>36</v>
      </c>
      <c r="AR108" s="110">
        <f t="shared" si="42"/>
        <v>36</v>
      </c>
      <c r="AS108" s="110">
        <f t="shared" si="42"/>
        <v>36</v>
      </c>
      <c r="AT108" s="110">
        <f t="shared" si="42"/>
        <v>36</v>
      </c>
      <c r="AU108" s="116">
        <f t="shared" si="42"/>
        <v>36</v>
      </c>
      <c r="AV108" s="117">
        <f t="shared" si="42"/>
        <v>0</v>
      </c>
      <c r="AW108" s="118">
        <f>SUM(X108:AV108)</f>
        <v>864</v>
      </c>
      <c r="AX108" s="119" t="s">
        <v>19</v>
      </c>
      <c r="AY108" s="120" t="s">
        <v>19</v>
      </c>
      <c r="AZ108" s="121" t="s">
        <v>19</v>
      </c>
      <c r="BA108" s="167">
        <f>SUM(BA105:BA107)</f>
        <v>1430</v>
      </c>
    </row>
    <row r="113" spans="21:21" x14ac:dyDescent="0.25">
      <c r="U113" t="s">
        <v>236</v>
      </c>
    </row>
  </sheetData>
  <mergeCells count="92">
    <mergeCell ref="A107:C107"/>
    <mergeCell ref="A108:C108"/>
    <mergeCell ref="U84:U85"/>
    <mergeCell ref="AW84:AW85"/>
    <mergeCell ref="D86:AZ86"/>
    <mergeCell ref="A88:A104"/>
    <mergeCell ref="A105:C105"/>
    <mergeCell ref="A106:C106"/>
    <mergeCell ref="A83:A87"/>
    <mergeCell ref="B83:B87"/>
    <mergeCell ref="C83:C87"/>
    <mergeCell ref="A81:C81"/>
    <mergeCell ref="BA83:BA87"/>
    <mergeCell ref="D83:G83"/>
    <mergeCell ref="H83:L83"/>
    <mergeCell ref="M83:P83"/>
    <mergeCell ref="Q83:U83"/>
    <mergeCell ref="V83:Z83"/>
    <mergeCell ref="AA83:AD83"/>
    <mergeCell ref="AE83:AH83"/>
    <mergeCell ref="AI83:AM83"/>
    <mergeCell ref="AN83:AQ83"/>
    <mergeCell ref="AR83:AV83"/>
    <mergeCell ref="AW83:AZ83"/>
    <mergeCell ref="BA55:BA59"/>
    <mergeCell ref="A61:A77"/>
    <mergeCell ref="A78:C78"/>
    <mergeCell ref="A79:C79"/>
    <mergeCell ref="A80:C80"/>
    <mergeCell ref="U56:U57"/>
    <mergeCell ref="AW56:AW57"/>
    <mergeCell ref="D58:AZ58"/>
    <mergeCell ref="H55:L55"/>
    <mergeCell ref="M55:P55"/>
    <mergeCell ref="Q55:U55"/>
    <mergeCell ref="V55:Z55"/>
    <mergeCell ref="AA55:AD55"/>
    <mergeCell ref="AE55:AH55"/>
    <mergeCell ref="D55:G55"/>
    <mergeCell ref="AI55:AM55"/>
    <mergeCell ref="AN55:AQ55"/>
    <mergeCell ref="AR55:AV55"/>
    <mergeCell ref="AW55:AZ55"/>
    <mergeCell ref="A52:C52"/>
    <mergeCell ref="A53:C53"/>
    <mergeCell ref="A55:A59"/>
    <mergeCell ref="B55:B59"/>
    <mergeCell ref="C55:C59"/>
    <mergeCell ref="A51:C51"/>
    <mergeCell ref="AE29:AH29"/>
    <mergeCell ref="AI29:AM29"/>
    <mergeCell ref="AN29:AQ29"/>
    <mergeCell ref="AR29:AV29"/>
    <mergeCell ref="A29:A33"/>
    <mergeCell ref="B29:B33"/>
    <mergeCell ref="C29:C33"/>
    <mergeCell ref="U30:U31"/>
    <mergeCell ref="D32:AZ32"/>
    <mergeCell ref="A34:A49"/>
    <mergeCell ref="A50:C50"/>
    <mergeCell ref="AW29:AZ29"/>
    <mergeCell ref="BA29:BA33"/>
    <mergeCell ref="D29:G29"/>
    <mergeCell ref="H29:L29"/>
    <mergeCell ref="M29:P29"/>
    <mergeCell ref="Q29:U29"/>
    <mergeCell ref="V29:Z29"/>
    <mergeCell ref="AA29:AD29"/>
    <mergeCell ref="AW30:AW31"/>
    <mergeCell ref="A9:A23"/>
    <mergeCell ref="A24:C24"/>
    <mergeCell ref="A25:C25"/>
    <mergeCell ref="A26:C26"/>
    <mergeCell ref="A27:C27"/>
    <mergeCell ref="AR4:AV4"/>
    <mergeCell ref="AW4:AZ4"/>
    <mergeCell ref="BA4:BA8"/>
    <mergeCell ref="U5:U6"/>
    <mergeCell ref="AW5:AW6"/>
    <mergeCell ref="D7:AZ7"/>
    <mergeCell ref="Q4:U4"/>
    <mergeCell ref="V4:Z4"/>
    <mergeCell ref="AA4:AD4"/>
    <mergeCell ref="AE4:AH4"/>
    <mergeCell ref="AI4:AM4"/>
    <mergeCell ref="AN4:AQ4"/>
    <mergeCell ref="M4:P4"/>
    <mergeCell ref="A4:A8"/>
    <mergeCell ref="B4:B8"/>
    <mergeCell ref="C4:C8"/>
    <mergeCell ref="D4:G4"/>
    <mergeCell ref="H4:L4"/>
  </mergeCells>
  <pageMargins left="0.70866141732283472" right="0.70866141732283472" top="0.59055118110236227" bottom="0.74803149606299213" header="0.31496062992125984" footer="0.31496062992125984"/>
  <pageSetup paperSize="9" scale="55" orientation="landscape" r:id="rId1"/>
  <rowBreaks count="3" manualBreakCount="3">
    <brk id="28" max="16383" man="1"/>
    <brk id="54" max="16383" man="1"/>
    <brk id="8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титульный лист</vt:lpstr>
      <vt:lpstr>сводный план</vt:lpstr>
      <vt:lpstr>план</vt:lpstr>
      <vt:lpstr>график</vt:lpstr>
      <vt:lpstr>план!Область_печати</vt:lpstr>
      <vt:lpstr>'титульный лист'!Область_печати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2020-12-04T13:06:21Z</dcterms:modified>
</cp:coreProperties>
</file>