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45"/>
  </bookViews>
  <sheets>
    <sheet name="тит лист" sheetId="1" r:id="rId1"/>
    <sheet name="свод бюджет времени" sheetId="3" r:id="rId2"/>
    <sheet name="2 план учеб проц" sheetId="2" r:id="rId3"/>
    <sheet name="график" sheetId="5" r:id="rId4"/>
    <sheet name="кабинеты" sheetId="4" r:id="rId5"/>
  </sheets>
  <definedNames>
    <definedName name="_xlnm.Print_Area" localSheetId="3">график!$A$1:$BF$107</definedName>
    <definedName name="_xlnm.Print_Area" localSheetId="0">'тит лист'!$A$1:$O$30</definedName>
  </definedNames>
  <calcPr calcId="152511"/>
</workbook>
</file>

<file path=xl/calcChain.xml><?xml version="1.0" encoding="utf-8"?>
<calcChain xmlns="http://schemas.openxmlformats.org/spreadsheetml/2006/main">
  <c r="AW75" i="5" l="1"/>
  <c r="I100" i="2" l="1"/>
  <c r="E78" i="5" l="1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D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U81" i="5" s="1"/>
  <c r="AV78" i="5"/>
  <c r="X78" i="5"/>
  <c r="AW64" i="5"/>
  <c r="AW65" i="5"/>
  <c r="AW66" i="5"/>
  <c r="AW67" i="5"/>
  <c r="AW68" i="5"/>
  <c r="AW69" i="5"/>
  <c r="AW70" i="5"/>
  <c r="AW71" i="5"/>
  <c r="AW72" i="5"/>
  <c r="AW73" i="5"/>
  <c r="AW74" i="5"/>
  <c r="AW76" i="5"/>
  <c r="AW77" i="5"/>
  <c r="AW63" i="5"/>
  <c r="BA67" i="5" l="1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36" i="5"/>
  <c r="E81" i="5" l="1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105" i="5"/>
  <c r="R102" i="5"/>
  <c r="S102" i="5"/>
  <c r="T102" i="5"/>
  <c r="BA89" i="5"/>
  <c r="BA90" i="5"/>
  <c r="BA91" i="5"/>
  <c r="BA92" i="5"/>
  <c r="BA95" i="5"/>
  <c r="BA96" i="5"/>
  <c r="BA97" i="5"/>
  <c r="BA98" i="5"/>
  <c r="BA99" i="5"/>
  <c r="BA100" i="5"/>
  <c r="BA101" i="5"/>
  <c r="AW89" i="5"/>
  <c r="AW90" i="5"/>
  <c r="AW91" i="5"/>
  <c r="AW92" i="5"/>
  <c r="AW93" i="5"/>
  <c r="BA93" i="5" s="1"/>
  <c r="AW94" i="5"/>
  <c r="BA94" i="5" s="1"/>
  <c r="AW95" i="5"/>
  <c r="AW96" i="5"/>
  <c r="AW97" i="5"/>
  <c r="AW98" i="5"/>
  <c r="AW99" i="5"/>
  <c r="AW100" i="5"/>
  <c r="AW101" i="5"/>
  <c r="AW88" i="5"/>
  <c r="AH105" i="5"/>
  <c r="AI105" i="5"/>
  <c r="AJ105" i="5"/>
  <c r="AK105" i="5"/>
  <c r="AL105" i="5"/>
  <c r="AM105" i="5"/>
  <c r="AN105" i="5"/>
  <c r="AO105" i="5"/>
  <c r="AP105" i="5"/>
  <c r="AQ105" i="5"/>
  <c r="AR105" i="5"/>
  <c r="AS105" i="5"/>
  <c r="AT105" i="5"/>
  <c r="AU105" i="5"/>
  <c r="AV105" i="5"/>
  <c r="Y102" i="5"/>
  <c r="Y105" i="5" s="1"/>
  <c r="Z102" i="5"/>
  <c r="Z105" i="5" s="1"/>
  <c r="AA102" i="5"/>
  <c r="AA105" i="5" s="1"/>
  <c r="AB102" i="5"/>
  <c r="AB105" i="5" s="1"/>
  <c r="AC102" i="5"/>
  <c r="AC105" i="5" s="1"/>
  <c r="AD102" i="5"/>
  <c r="AD105" i="5" s="1"/>
  <c r="AE102" i="5"/>
  <c r="AE105" i="5" s="1"/>
  <c r="AF102" i="5"/>
  <c r="AF105" i="5" s="1"/>
  <c r="AG102" i="5"/>
  <c r="AG105" i="5" s="1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X102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88" i="5"/>
  <c r="U102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AW102" i="5" l="1"/>
  <c r="D102" i="5"/>
  <c r="R52" i="5" l="1"/>
  <c r="U51" i="5"/>
  <c r="U50" i="5"/>
  <c r="AW49" i="5"/>
  <c r="AW50" i="5"/>
  <c r="AW45" i="5"/>
  <c r="AW43" i="5"/>
  <c r="AW42" i="5"/>
  <c r="AW41" i="5"/>
  <c r="AW39" i="5"/>
  <c r="AW38" i="5"/>
  <c r="AW37" i="5"/>
  <c r="AV26" i="5" l="1"/>
  <c r="AV29" i="5"/>
  <c r="AV55" i="5"/>
  <c r="AV81" i="5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9" i="2"/>
  <c r="G9" i="2"/>
  <c r="H36" i="2" l="1"/>
  <c r="J36" i="2"/>
  <c r="T36" i="2"/>
  <c r="G80" i="2"/>
  <c r="G55" i="2"/>
  <c r="N8" i="2" l="1"/>
  <c r="M8" i="2"/>
  <c r="K8" i="2"/>
  <c r="J8" i="2"/>
  <c r="I8" i="2"/>
  <c r="H8" i="2"/>
  <c r="G23" i="2"/>
  <c r="AW23" i="5" l="1"/>
  <c r="BA23" i="5" s="1"/>
  <c r="H24" i="2" l="1"/>
  <c r="I24" i="2"/>
  <c r="J24" i="2"/>
  <c r="K24" i="2"/>
  <c r="L24" i="2"/>
  <c r="M24" i="2"/>
  <c r="N24" i="2"/>
  <c r="G26" i="2"/>
  <c r="G25" i="2"/>
  <c r="G24" i="2" s="1"/>
  <c r="G11" i="2"/>
  <c r="G12" i="2"/>
  <c r="G13" i="2"/>
  <c r="G14" i="2"/>
  <c r="G15" i="2"/>
  <c r="G16" i="2"/>
  <c r="G17" i="2"/>
  <c r="G18" i="2"/>
  <c r="G19" i="2"/>
  <c r="G20" i="2"/>
  <c r="G21" i="2"/>
  <c r="G22" i="2"/>
  <c r="AW28" i="5" l="1"/>
  <c r="AU26" i="5"/>
  <c r="AU29" i="5" s="1"/>
  <c r="AT26" i="5"/>
  <c r="AT29" i="5" s="1"/>
  <c r="AS26" i="5"/>
  <c r="AS29" i="5" s="1"/>
  <c r="AR26" i="5"/>
  <c r="AR29" i="5" s="1"/>
  <c r="AQ26" i="5"/>
  <c r="AQ29" i="5" s="1"/>
  <c r="AP26" i="5"/>
  <c r="AP29" i="5" s="1"/>
  <c r="AO26" i="5"/>
  <c r="AO29" i="5" s="1"/>
  <c r="AN26" i="5"/>
  <c r="AN29" i="5" s="1"/>
  <c r="AM26" i="5"/>
  <c r="AM29" i="5" s="1"/>
  <c r="AL26" i="5"/>
  <c r="AL29" i="5" s="1"/>
  <c r="AK26" i="5"/>
  <c r="AK29" i="5" s="1"/>
  <c r="AJ26" i="5"/>
  <c r="AJ29" i="5" s="1"/>
  <c r="AI26" i="5"/>
  <c r="AI29" i="5" s="1"/>
  <c r="AH26" i="5"/>
  <c r="AH29" i="5" s="1"/>
  <c r="AG26" i="5"/>
  <c r="AG29" i="5" s="1"/>
  <c r="AF26" i="5"/>
  <c r="AF29" i="5" s="1"/>
  <c r="AE26" i="5"/>
  <c r="AE29" i="5" s="1"/>
  <c r="AD26" i="5"/>
  <c r="AD29" i="5" s="1"/>
  <c r="AC26" i="5"/>
  <c r="AC29" i="5" s="1"/>
  <c r="AB26" i="5"/>
  <c r="AB29" i="5" s="1"/>
  <c r="AA26" i="5"/>
  <c r="AA29" i="5" s="1"/>
  <c r="Z26" i="5"/>
  <c r="Z29" i="5" s="1"/>
  <c r="Y26" i="5"/>
  <c r="Y29" i="5" s="1"/>
  <c r="X26" i="5"/>
  <c r="X29" i="5" s="1"/>
  <c r="T26" i="5"/>
  <c r="T29" i="5" s="1"/>
  <c r="S26" i="5"/>
  <c r="S29" i="5" s="1"/>
  <c r="R26" i="5"/>
  <c r="R29" i="5" s="1"/>
  <c r="Q26" i="5"/>
  <c r="Q29" i="5" s="1"/>
  <c r="P26" i="5"/>
  <c r="P29" i="5" s="1"/>
  <c r="O26" i="5"/>
  <c r="O29" i="5" s="1"/>
  <c r="N26" i="5"/>
  <c r="N29" i="5" s="1"/>
  <c r="M26" i="5"/>
  <c r="M29" i="5" s="1"/>
  <c r="L26" i="5"/>
  <c r="L29" i="5" s="1"/>
  <c r="K26" i="5"/>
  <c r="K29" i="5" s="1"/>
  <c r="J26" i="5"/>
  <c r="J29" i="5" s="1"/>
  <c r="I26" i="5"/>
  <c r="I29" i="5" s="1"/>
  <c r="H26" i="5"/>
  <c r="H29" i="5" s="1"/>
  <c r="G26" i="5"/>
  <c r="G29" i="5" s="1"/>
  <c r="F26" i="5"/>
  <c r="F29" i="5" s="1"/>
  <c r="E26" i="5"/>
  <c r="E29" i="5" s="1"/>
  <c r="D26" i="5"/>
  <c r="D29" i="5" s="1"/>
  <c r="AW24" i="5"/>
  <c r="U24" i="5"/>
  <c r="AW22" i="5"/>
  <c r="U22" i="5"/>
  <c r="U21" i="5"/>
  <c r="BA21" i="5" s="1"/>
  <c r="AW20" i="5"/>
  <c r="BA20" i="5" s="1"/>
  <c r="AW19" i="5"/>
  <c r="U19" i="5"/>
  <c r="AW18" i="5"/>
  <c r="U18" i="5"/>
  <c r="AW17" i="5"/>
  <c r="U17" i="5"/>
  <c r="AW16" i="5"/>
  <c r="U16" i="5"/>
  <c r="AW15" i="5"/>
  <c r="U15" i="5"/>
  <c r="AW14" i="5"/>
  <c r="U14" i="5"/>
  <c r="AW13" i="5"/>
  <c r="U13" i="5"/>
  <c r="AW12" i="5"/>
  <c r="U12" i="5"/>
  <c r="AW11" i="5"/>
  <c r="U11" i="5"/>
  <c r="AW10" i="5"/>
  <c r="U10" i="5"/>
  <c r="AW9" i="5"/>
  <c r="U9" i="5"/>
  <c r="BA11" i="5" l="1"/>
  <c r="BA15" i="5"/>
  <c r="BA16" i="5"/>
  <c r="BA17" i="5"/>
  <c r="BA18" i="5"/>
  <c r="BA19" i="5"/>
  <c r="BA22" i="5"/>
  <c r="BA24" i="5"/>
  <c r="BA9" i="5"/>
  <c r="AW26" i="5"/>
  <c r="U26" i="5"/>
  <c r="BA13" i="5"/>
  <c r="BA10" i="5"/>
  <c r="BA12" i="5"/>
  <c r="BA14" i="5"/>
  <c r="AW29" i="5"/>
  <c r="U29" i="5"/>
  <c r="BA26" i="5"/>
  <c r="G10" i="2"/>
  <c r="G8" i="2" s="1"/>
  <c r="BA29" i="5" l="1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L36" i="2"/>
  <c r="M36" i="2"/>
  <c r="N36" i="2"/>
  <c r="O36" i="2"/>
  <c r="P36" i="2"/>
  <c r="Q36" i="2"/>
  <c r="R36" i="2"/>
  <c r="S36" i="2"/>
  <c r="K36" i="2"/>
  <c r="G70" i="2" l="1"/>
  <c r="H7" i="2"/>
  <c r="I83" i="2" l="1"/>
  <c r="I79" i="2"/>
  <c r="I75" i="2"/>
  <c r="G76" i="2" l="1"/>
  <c r="G71" i="2"/>
  <c r="U66" i="5"/>
  <c r="U67" i="5"/>
  <c r="G72" i="2"/>
  <c r="BA66" i="5" l="1"/>
  <c r="G54" i="2"/>
  <c r="U75" i="5" l="1"/>
  <c r="U73" i="5"/>
  <c r="U74" i="5"/>
  <c r="U42" i="5" l="1"/>
  <c r="AW40" i="5"/>
  <c r="AW44" i="5"/>
  <c r="AW46" i="5"/>
  <c r="AW47" i="5"/>
  <c r="AW48" i="5"/>
  <c r="AW36" i="5"/>
  <c r="U37" i="5"/>
  <c r="U38" i="5"/>
  <c r="U39" i="5"/>
  <c r="U40" i="5"/>
  <c r="U41" i="5"/>
  <c r="U43" i="5"/>
  <c r="U44" i="5"/>
  <c r="U45" i="5"/>
  <c r="U46" i="5"/>
  <c r="U47" i="5"/>
  <c r="U48" i="5"/>
  <c r="U49" i="5"/>
  <c r="U36" i="5"/>
  <c r="E52" i="5" l="1"/>
  <c r="F52" i="5"/>
  <c r="G52" i="5"/>
  <c r="H52" i="5"/>
  <c r="I52" i="5"/>
  <c r="J52" i="5"/>
  <c r="K52" i="5"/>
  <c r="L52" i="5"/>
  <c r="M52" i="5"/>
  <c r="N52" i="5"/>
  <c r="O52" i="5"/>
  <c r="P52" i="5"/>
  <c r="Q52" i="5"/>
  <c r="BA73" i="5"/>
  <c r="BA74" i="5"/>
  <c r="BA75" i="5"/>
  <c r="BA77" i="5"/>
  <c r="U70" i="5"/>
  <c r="BA70" i="5" l="1"/>
  <c r="U69" i="5"/>
  <c r="BA69" i="5" s="1"/>
  <c r="AW104" i="5" l="1"/>
  <c r="BA104" i="5" s="1"/>
  <c r="X105" i="5"/>
  <c r="AW105" i="5" s="1"/>
  <c r="D105" i="5"/>
  <c r="AW80" i="5"/>
  <c r="BA80" i="5" s="1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D81" i="5"/>
  <c r="U76" i="5"/>
  <c r="BA76" i="5" s="1"/>
  <c r="U72" i="5"/>
  <c r="BA72" i="5" s="1"/>
  <c r="U71" i="5"/>
  <c r="BA71" i="5" s="1"/>
  <c r="U68" i="5"/>
  <c r="BA68" i="5" s="1"/>
  <c r="U65" i="5"/>
  <c r="BA65" i="5" s="1"/>
  <c r="U64" i="5"/>
  <c r="BA64" i="5" s="1"/>
  <c r="U63" i="5"/>
  <c r="AW62" i="5"/>
  <c r="AW78" i="5" s="1"/>
  <c r="U62" i="5"/>
  <c r="AW54" i="5"/>
  <c r="AU52" i="5"/>
  <c r="AU55" i="5" s="1"/>
  <c r="AT52" i="5"/>
  <c r="AT55" i="5" s="1"/>
  <c r="AS52" i="5"/>
  <c r="AS55" i="5" s="1"/>
  <c r="AR52" i="5"/>
  <c r="AR55" i="5" s="1"/>
  <c r="AQ52" i="5"/>
  <c r="AQ55" i="5" s="1"/>
  <c r="AP52" i="5"/>
  <c r="AP55" i="5" s="1"/>
  <c r="AO52" i="5"/>
  <c r="AO55" i="5" s="1"/>
  <c r="AN52" i="5"/>
  <c r="AN55" i="5" s="1"/>
  <c r="AM52" i="5"/>
  <c r="AM55" i="5" s="1"/>
  <c r="AL52" i="5"/>
  <c r="AL55" i="5" s="1"/>
  <c r="AK52" i="5"/>
  <c r="AK55" i="5" s="1"/>
  <c r="AJ52" i="5"/>
  <c r="AJ55" i="5" s="1"/>
  <c r="AI52" i="5"/>
  <c r="AI55" i="5" s="1"/>
  <c r="AH52" i="5"/>
  <c r="AH55" i="5" s="1"/>
  <c r="AG52" i="5"/>
  <c r="AG55" i="5" s="1"/>
  <c r="AF52" i="5"/>
  <c r="AF55" i="5" s="1"/>
  <c r="AE52" i="5"/>
  <c r="AE55" i="5" s="1"/>
  <c r="AD52" i="5"/>
  <c r="AD55" i="5" s="1"/>
  <c r="AC52" i="5"/>
  <c r="AC55" i="5" s="1"/>
  <c r="AB52" i="5"/>
  <c r="AB55" i="5" s="1"/>
  <c r="AA52" i="5"/>
  <c r="AA55" i="5" s="1"/>
  <c r="Z52" i="5"/>
  <c r="Z55" i="5" s="1"/>
  <c r="Y52" i="5"/>
  <c r="Y55" i="5" s="1"/>
  <c r="X52" i="5"/>
  <c r="X55" i="5" s="1"/>
  <c r="S52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2" i="5"/>
  <c r="D55" i="5" s="1"/>
  <c r="AW51" i="5"/>
  <c r="AW81" i="5" l="1"/>
  <c r="S55" i="5"/>
  <c r="U52" i="5"/>
  <c r="BA62" i="5"/>
  <c r="BA88" i="5"/>
  <c r="BA63" i="5"/>
  <c r="U78" i="5"/>
  <c r="U81" i="5" s="1"/>
  <c r="AW55" i="5"/>
  <c r="U55" i="5"/>
  <c r="AW52" i="5"/>
  <c r="BA81" i="5" l="1"/>
  <c r="BA78" i="5"/>
  <c r="BA102" i="5"/>
  <c r="BA105" i="5" s="1"/>
  <c r="BA55" i="5"/>
  <c r="N7" i="2" l="1"/>
  <c r="M7" i="2"/>
  <c r="K7" i="2"/>
  <c r="J7" i="2"/>
  <c r="I7" i="2"/>
  <c r="G7" i="2" l="1"/>
  <c r="I92" i="2"/>
  <c r="J90" i="2"/>
  <c r="K90" i="2"/>
  <c r="L90" i="2"/>
  <c r="M90" i="2"/>
  <c r="N90" i="2"/>
  <c r="O90" i="2"/>
  <c r="P90" i="2"/>
  <c r="Q90" i="2"/>
  <c r="R90" i="2"/>
  <c r="S90" i="2"/>
  <c r="T90" i="2"/>
  <c r="J89" i="2"/>
  <c r="K89" i="2"/>
  <c r="L89" i="2"/>
  <c r="M89" i="2"/>
  <c r="N89" i="2"/>
  <c r="O89" i="2"/>
  <c r="P89" i="2"/>
  <c r="Q89" i="2"/>
  <c r="R89" i="2"/>
  <c r="S89" i="2"/>
  <c r="T89" i="2"/>
  <c r="H87" i="2"/>
  <c r="J87" i="2"/>
  <c r="K87" i="2"/>
  <c r="L87" i="2"/>
  <c r="M87" i="2"/>
  <c r="N87" i="2"/>
  <c r="O87" i="2"/>
  <c r="P87" i="2"/>
  <c r="Q87" i="2"/>
  <c r="R87" i="2"/>
  <c r="S87" i="2"/>
  <c r="T87" i="2"/>
  <c r="G84" i="2"/>
  <c r="H83" i="2"/>
  <c r="G83" i="2" s="1"/>
  <c r="J83" i="2"/>
  <c r="K83" i="2"/>
  <c r="L83" i="2"/>
  <c r="M83" i="2"/>
  <c r="N83" i="2"/>
  <c r="O83" i="2"/>
  <c r="P83" i="2"/>
  <c r="Q83" i="2"/>
  <c r="R83" i="2"/>
  <c r="S83" i="2"/>
  <c r="T83" i="2"/>
  <c r="H79" i="2"/>
  <c r="G79" i="2" s="1"/>
  <c r="J79" i="2"/>
  <c r="K79" i="2"/>
  <c r="L79" i="2"/>
  <c r="M79" i="2"/>
  <c r="N79" i="2"/>
  <c r="O79" i="2"/>
  <c r="P79" i="2"/>
  <c r="Q79" i="2"/>
  <c r="R79" i="2"/>
  <c r="S79" i="2"/>
  <c r="T79" i="2"/>
  <c r="H75" i="2"/>
  <c r="G75" i="2" s="1"/>
  <c r="J75" i="2"/>
  <c r="K75" i="2"/>
  <c r="L75" i="2"/>
  <c r="M75" i="2"/>
  <c r="N75" i="2"/>
  <c r="O75" i="2"/>
  <c r="P75" i="2"/>
  <c r="Q75" i="2"/>
  <c r="R75" i="2"/>
  <c r="S75" i="2"/>
  <c r="T75" i="2"/>
  <c r="I64" i="2"/>
  <c r="I63" i="2"/>
  <c r="I62" i="2"/>
  <c r="T61" i="2"/>
  <c r="H61" i="2"/>
  <c r="J61" i="2"/>
  <c r="K61" i="2"/>
  <c r="L61" i="2"/>
  <c r="M61" i="2"/>
  <c r="N61" i="2"/>
  <c r="O61" i="2"/>
  <c r="P61" i="2"/>
  <c r="Q61" i="2"/>
  <c r="R61" i="2"/>
  <c r="S61" i="2"/>
  <c r="I60" i="2"/>
  <c r="I59" i="2"/>
  <c r="I58" i="2"/>
  <c r="H57" i="2"/>
  <c r="H56" i="2" s="1"/>
  <c r="J57" i="2"/>
  <c r="J56" i="2" s="1"/>
  <c r="K57" i="2"/>
  <c r="K56" i="2" s="1"/>
  <c r="L57" i="2"/>
  <c r="L56" i="2" s="1"/>
  <c r="L88" i="2" s="1"/>
  <c r="M57" i="2"/>
  <c r="M56" i="2" s="1"/>
  <c r="N57" i="2"/>
  <c r="N56" i="2" s="1"/>
  <c r="P57" i="2"/>
  <c r="Q57" i="2"/>
  <c r="R57" i="2"/>
  <c r="R56" i="2" s="1"/>
  <c r="S57" i="2"/>
  <c r="T57" i="2"/>
  <c r="T56" i="2" s="1"/>
  <c r="O57" i="2"/>
  <c r="I38" i="2"/>
  <c r="I39" i="2"/>
  <c r="G39" i="2" s="1"/>
  <c r="I45" i="2"/>
  <c r="G45" i="2" s="1"/>
  <c r="I46" i="2"/>
  <c r="G46" i="2" s="1"/>
  <c r="I47" i="2"/>
  <c r="G47" i="2" s="1"/>
  <c r="I48" i="2"/>
  <c r="G48" i="2" s="1"/>
  <c r="I49" i="2"/>
  <c r="G49" i="2" s="1"/>
  <c r="I50" i="2"/>
  <c r="G50" i="2" s="1"/>
  <c r="I51" i="2"/>
  <c r="G51" i="2" s="1"/>
  <c r="I52" i="2"/>
  <c r="I53" i="2"/>
  <c r="G53" i="2" s="1"/>
  <c r="I37" i="2"/>
  <c r="I34" i="2"/>
  <c r="G34" i="2" s="1"/>
  <c r="I35" i="2"/>
  <c r="G35" i="2" s="1"/>
  <c r="I33" i="2"/>
  <c r="I28" i="2"/>
  <c r="I29" i="2"/>
  <c r="G29" i="2" s="1"/>
  <c r="I31" i="2"/>
  <c r="I30" i="2"/>
  <c r="G30" i="2" s="1"/>
  <c r="S56" i="2" l="1"/>
  <c r="Q56" i="2"/>
  <c r="P56" i="2"/>
  <c r="O56" i="2"/>
  <c r="G52" i="2"/>
  <c r="I36" i="2"/>
  <c r="I89" i="2"/>
  <c r="G38" i="2"/>
  <c r="G28" i="2"/>
  <c r="I27" i="2"/>
  <c r="G58" i="2"/>
  <c r="I57" i="2"/>
  <c r="G33" i="2"/>
  <c r="I32" i="2"/>
  <c r="I61" i="2"/>
  <c r="G61" i="2" s="1"/>
  <c r="I87" i="2"/>
  <c r="I90" i="2"/>
  <c r="G37" i="2"/>
  <c r="G62" i="2"/>
  <c r="M27" i="2"/>
  <c r="T32" i="2"/>
  <c r="S32" i="2"/>
  <c r="R32" i="2"/>
  <c r="Q32" i="2"/>
  <c r="P32" i="2"/>
  <c r="O32" i="2"/>
  <c r="N32" i="2"/>
  <c r="M32" i="2"/>
  <c r="K32" i="2"/>
  <c r="J32" i="2"/>
  <c r="H32" i="2"/>
  <c r="G32" i="2"/>
  <c r="T27" i="2"/>
  <c r="T88" i="2" s="1"/>
  <c r="S27" i="2"/>
  <c r="S88" i="2" s="1"/>
  <c r="R27" i="2"/>
  <c r="R88" i="2" s="1"/>
  <c r="Q27" i="2"/>
  <c r="Q88" i="2" s="1"/>
  <c r="P27" i="2"/>
  <c r="O27" i="2"/>
  <c r="N27" i="2"/>
  <c r="N88" i="2" s="1"/>
  <c r="K27" i="2"/>
  <c r="J27" i="2"/>
  <c r="H27" i="2"/>
  <c r="H88" i="2" s="1"/>
  <c r="G27" i="2"/>
  <c r="G36" i="2" l="1"/>
  <c r="K88" i="2"/>
  <c r="I56" i="2"/>
  <c r="I88" i="2" s="1"/>
  <c r="J88" i="2"/>
  <c r="M88" i="2"/>
  <c r="G57" i="2"/>
  <c r="G56" i="2" s="1"/>
  <c r="P7" i="2"/>
  <c r="P88" i="2" s="1"/>
  <c r="O7" i="2"/>
  <c r="O88" i="2" s="1"/>
  <c r="G87" i="2" l="1"/>
  <c r="G88" i="2"/>
</calcChain>
</file>

<file path=xl/sharedStrings.xml><?xml version="1.0" encoding="utf-8"?>
<sst xmlns="http://schemas.openxmlformats.org/spreadsheetml/2006/main" count="980" uniqueCount="317">
  <si>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</si>
  <si>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</si>
  <si>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</si>
  <si>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</si>
  <si>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 xml:space="preserve">максимальная </t>
  </si>
  <si>
    <t>самостоятельная  работа</t>
  </si>
  <si>
    <t>Обязательная  аудиторная</t>
  </si>
  <si>
    <t>в т.ч.</t>
  </si>
  <si>
    <t>лаб. и практ.занятий, вкл. семинары</t>
  </si>
  <si>
    <r>
      <rPr>
        <sz val="8"/>
        <color theme="1"/>
        <rFont val="Times New Roman"/>
        <family val="1"/>
        <charset val="204"/>
      </rPr>
      <t>лекций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</si>
  <si>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всего занятий </t>
  </si>
  <si>
    <t>курсовых работ (пректов)</t>
  </si>
  <si>
    <t>1 курс</t>
  </si>
  <si>
    <t>2 курс</t>
  </si>
  <si>
    <t xml:space="preserve">3 курс </t>
  </si>
  <si>
    <t>4 курс</t>
  </si>
  <si>
    <t>Математика</t>
  </si>
  <si>
    <t>О.00</t>
  </si>
  <si>
    <t>Иностранный язык</t>
  </si>
  <si>
    <t>Физическая культура</t>
  </si>
  <si>
    <t>История</t>
  </si>
  <si>
    <t xml:space="preserve">2. ПЛАН   УЧЕБНОГО   ПРОЦЕССА   </t>
  </si>
  <si>
    <t>ОП.00</t>
  </si>
  <si>
    <t>Общепрофессиональные дисциплины</t>
  </si>
  <si>
    <t>ПМ.00</t>
  </si>
  <si>
    <t>Профессиональные модули</t>
  </si>
  <si>
    <t>Всего</t>
  </si>
  <si>
    <t>Г(И)А</t>
  </si>
  <si>
    <t>Государственная итоговая аттестация</t>
  </si>
  <si>
    <t>Химия</t>
  </si>
  <si>
    <t>Безопасность жизнедеятельности</t>
  </si>
  <si>
    <t>ПМ.01</t>
  </si>
  <si>
    <t>МДК 01.01</t>
  </si>
  <si>
    <t>ПМ.02</t>
  </si>
  <si>
    <t>МДК 02.01</t>
  </si>
  <si>
    <t>ПМ.03</t>
  </si>
  <si>
    <t>МДК 03.01</t>
  </si>
  <si>
    <t>ПМ.04</t>
  </si>
  <si>
    <t>МДК 04.01</t>
  </si>
  <si>
    <t>ПМ.05</t>
  </si>
  <si>
    <t>МДК 05.01</t>
  </si>
  <si>
    <t>ПМ.06</t>
  </si>
  <si>
    <t>Физика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</si>
  <si>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</si>
  <si>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</si>
  <si>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</si>
  <si>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</si>
  <si>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</si>
  <si>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 xml:space="preserve">Государственная итоговая аттестация </t>
  </si>
  <si>
    <t>Каникулы</t>
  </si>
  <si>
    <t>3 курс</t>
  </si>
  <si>
    <t xml:space="preserve">Производственная                                           практика </t>
  </si>
  <si>
    <t>Биология</t>
  </si>
  <si>
    <t>УП.01</t>
  </si>
  <si>
    <t>УП.02</t>
  </si>
  <si>
    <t>ПП.02</t>
  </si>
  <si>
    <t>Производственная практика</t>
  </si>
  <si>
    <t>УП.03</t>
  </si>
  <si>
    <t>ПП.03</t>
  </si>
  <si>
    <t>УП.04</t>
  </si>
  <si>
    <t>ПП.04</t>
  </si>
  <si>
    <t>УП.05</t>
  </si>
  <si>
    <t>ПП.05</t>
  </si>
  <si>
    <t>УП.06</t>
  </si>
  <si>
    <t>ПП.06</t>
  </si>
  <si>
    <t>МДК.06.01</t>
  </si>
  <si>
    <t>Общеобразовательная подготовка</t>
  </si>
  <si>
    <t>Перечень кабинетов и  лабораторий</t>
  </si>
  <si>
    <t>№</t>
  </si>
  <si>
    <t xml:space="preserve">Наименование </t>
  </si>
  <si>
    <t>КАБИНЕТЫ</t>
  </si>
  <si>
    <t>ЛАБОРАТОРИИ</t>
  </si>
  <si>
    <t>ЕН.00</t>
  </si>
  <si>
    <t>ЕН.01</t>
  </si>
  <si>
    <t>ЕН.02</t>
  </si>
  <si>
    <t>ЕН.03</t>
  </si>
  <si>
    <t>Основы философии</t>
  </si>
  <si>
    <t xml:space="preserve">История </t>
  </si>
  <si>
    <t>ОГСЭ.00</t>
  </si>
  <si>
    <t>ОГСЭ.01</t>
  </si>
  <si>
    <t>ОГСЭ.02</t>
  </si>
  <si>
    <t>ОГСЭ.03</t>
  </si>
  <si>
    <t>ОГСЭ.04</t>
  </si>
  <si>
    <t>Экологические основы природопользования</t>
  </si>
  <si>
    <t>Микробиология, санитария и гигиена в пищевом производстве</t>
  </si>
  <si>
    <t>Информационные технологии в профессиональной деятельности</t>
  </si>
  <si>
    <t>Правовые основы профессиональной деятельности</t>
  </si>
  <si>
    <t>Основы экономики, менеджмента и маркетинга</t>
  </si>
  <si>
    <t>Охрана труда</t>
  </si>
  <si>
    <t>Организация работы структурного подразделения</t>
  </si>
  <si>
    <t>Управление структурным подразделением организации</t>
  </si>
  <si>
    <t>Преддипломная практика</t>
  </si>
  <si>
    <t>ИТОГО Учебная практика</t>
  </si>
  <si>
    <t>ИТОГО Производственная практика</t>
  </si>
  <si>
    <t>ИТОГО   МДК</t>
  </si>
  <si>
    <t>ПП.01</t>
  </si>
  <si>
    <t>1404 (39)</t>
  </si>
  <si>
    <t>72 (2)</t>
  </si>
  <si>
    <t>36 (1)</t>
  </si>
  <si>
    <t>144 (4)</t>
  </si>
  <si>
    <t>252 (7)</t>
  </si>
  <si>
    <t>216 (6)</t>
  </si>
  <si>
    <t>Инженерная графика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</si>
  <si>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</si>
  <si>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</si>
  <si>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</si>
  <si>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</si>
  <si>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</si>
  <si>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</si>
  <si>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</si>
  <si>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</si>
  <si>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</si>
  <si>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</si>
  <si>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Техническая механика</t>
  </si>
  <si>
    <t>Электротехника и электронная техника</t>
  </si>
  <si>
    <t>Автоматизация технологических процессов</t>
  </si>
  <si>
    <t>Метрология и стандартизация</t>
  </si>
  <si>
    <t>ОП.11</t>
  </si>
  <si>
    <t>Приемка, хранение и подготовка сырья к переработке</t>
  </si>
  <si>
    <t>Технология хранения и подготовки сырья</t>
  </si>
  <si>
    <t>Технология производства хлеба и хлебобулочных изделий</t>
  </si>
  <si>
    <t>Производство хлеба и хлебобулочных изделий</t>
  </si>
  <si>
    <t>Производство кондитерских изделий</t>
  </si>
  <si>
    <t xml:space="preserve">Технология производства сахаристых кондитерских изделий </t>
  </si>
  <si>
    <t>Технология производства мучных кондитерских изделий</t>
  </si>
  <si>
    <t>МДК 03.02</t>
  </si>
  <si>
    <t>Производство макаронных изделий</t>
  </si>
  <si>
    <t>Технология производства макаронных изделий</t>
  </si>
  <si>
    <t>ПДП.00</t>
  </si>
  <si>
    <t>ПА.00</t>
  </si>
  <si>
    <t>ОП.12</t>
  </si>
  <si>
    <t>Контроль качества продукции</t>
  </si>
  <si>
    <t>6 нед</t>
  </si>
  <si>
    <t>360 (10)</t>
  </si>
  <si>
    <t>540 (15)</t>
  </si>
  <si>
    <t>Формы промежуточной аттестации по семестрам</t>
  </si>
  <si>
    <t>З</t>
  </si>
  <si>
    <t>ДЗ</t>
  </si>
  <si>
    <t>Э</t>
  </si>
  <si>
    <t>Эк</t>
  </si>
  <si>
    <t>4,6,8</t>
  </si>
  <si>
    <t>3,5,7</t>
  </si>
  <si>
    <t>Общий гуманитарный и социально-экономический цикл</t>
  </si>
  <si>
    <t>Математический и общий естественнонаучный цикл</t>
  </si>
  <si>
    <t>Выполнение работ по профессии "Пекарь"</t>
  </si>
  <si>
    <t>Общеобразовательные учебные дисциплины</t>
  </si>
  <si>
    <t xml:space="preserve">ОУД.02. </t>
  </si>
  <si>
    <t>ОУД.00</t>
  </si>
  <si>
    <t xml:space="preserve">ОУД.03. </t>
  </si>
  <si>
    <t xml:space="preserve">ОУД.04. </t>
  </si>
  <si>
    <t xml:space="preserve">ОУД.05. </t>
  </si>
  <si>
    <t xml:space="preserve">ОУД.06. </t>
  </si>
  <si>
    <t xml:space="preserve">ОУД.07. </t>
  </si>
  <si>
    <t xml:space="preserve">ОУД.08. </t>
  </si>
  <si>
    <t xml:space="preserve">ОУД.09. </t>
  </si>
  <si>
    <t xml:space="preserve">ОУД.11. </t>
  </si>
  <si>
    <t xml:space="preserve">ОУД.12. </t>
  </si>
  <si>
    <t xml:space="preserve">ОУД.13. </t>
  </si>
  <si>
    <t xml:space="preserve">ОУД.15. </t>
  </si>
  <si>
    <t>Основы безопасности жизнедеятельности</t>
  </si>
  <si>
    <t>Информатика</t>
  </si>
  <si>
    <t>Обществознание</t>
  </si>
  <si>
    <t>Экономика</t>
  </si>
  <si>
    <t>Право</t>
  </si>
  <si>
    <t>Дисциплины по выбору</t>
  </si>
  <si>
    <t>УД 1.1</t>
  </si>
  <si>
    <t>УД 1.2.</t>
  </si>
  <si>
    <t>Черчение</t>
  </si>
  <si>
    <t>Основы геометрических и графических построений</t>
  </si>
  <si>
    <t xml:space="preserve">Специиальность: </t>
  </si>
  <si>
    <t>Курс</t>
  </si>
  <si>
    <t>Индекс</t>
  </si>
  <si>
    <t>Наименование элементов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</si>
  <si>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</si>
  <si>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</si>
  <si>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</si>
  <si>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</si>
  <si>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</si>
  <si>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</si>
  <si>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</si>
  <si>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</si>
  <si>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</si>
  <si>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</si>
  <si>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</si>
  <si>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Сводные данные по бюджету времени</t>
  </si>
  <si>
    <t>И</t>
  </si>
  <si>
    <t>к</t>
  </si>
  <si>
    <t>ИТОГО аудиторная нагрузка:</t>
  </si>
  <si>
    <t>Самостоятельная</t>
  </si>
  <si>
    <t>Максимальная</t>
  </si>
  <si>
    <t>ЕН 01</t>
  </si>
  <si>
    <t xml:space="preserve"> УП </t>
  </si>
  <si>
    <t xml:space="preserve">Учебная пракитика </t>
  </si>
  <si>
    <t xml:space="preserve">ПП </t>
  </si>
  <si>
    <t xml:space="preserve">Производственная пракитика </t>
  </si>
  <si>
    <t>Календарный учебный график  СПО  Технология хлеба, макаронных и кондитерских изделий</t>
  </si>
  <si>
    <t>естественнонаучный профиль</t>
  </si>
  <si>
    <t>ЕН 02</t>
  </si>
  <si>
    <t>ЕН 03</t>
  </si>
  <si>
    <t>ПМ 01</t>
  </si>
  <si>
    <t>ПМ 01 МДК 01.01</t>
  </si>
  <si>
    <t xml:space="preserve">ПМ 02 </t>
  </si>
  <si>
    <t>ПМ 02 МДК 02.01</t>
  </si>
  <si>
    <t>Технология производства сахаристых кондитерских изделий</t>
  </si>
  <si>
    <r>
      <t>ПМ.04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</si>
  <si>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МДК 04.01 </t>
  </si>
  <si>
    <t xml:space="preserve">ПМ.05 </t>
  </si>
  <si>
    <t xml:space="preserve">МДК 05.01 </t>
  </si>
  <si>
    <t xml:space="preserve">ПМ.06 </t>
  </si>
  <si>
    <t xml:space="preserve">МДК.06.01 </t>
  </si>
  <si>
    <t xml:space="preserve">Преддипломная практика </t>
  </si>
  <si>
    <t>ГИА</t>
  </si>
  <si>
    <t>Эстетика и дизайн кондитерских изделий</t>
  </si>
  <si>
    <t>ОП.13</t>
  </si>
  <si>
    <t>Наименование циклов, дисциплин, профессиональных модулей, междисциплинарных курсов, практик</t>
  </si>
  <si>
    <t xml:space="preserve">Максимальная </t>
  </si>
  <si>
    <t>Самостоятельная работа</t>
  </si>
  <si>
    <t>Обязательная, час.</t>
  </si>
  <si>
    <t>Всего занятий</t>
  </si>
  <si>
    <t>в том числе</t>
  </si>
  <si>
    <t>Лекций</t>
  </si>
  <si>
    <t>Лаб.и практ.занятий, вкл.семинары</t>
  </si>
  <si>
    <t>Курсовых работ (проектов)</t>
  </si>
  <si>
    <t>1.</t>
  </si>
  <si>
    <t>2.</t>
  </si>
  <si>
    <t>ПДП</t>
  </si>
  <si>
    <t>4 нед.</t>
  </si>
  <si>
    <t>6 нед.</t>
  </si>
  <si>
    <t>Консультации по 4 часа на чел.</t>
  </si>
  <si>
    <t>Изучаемых дисциплин и МДК</t>
  </si>
  <si>
    <t>Учебной практики</t>
  </si>
  <si>
    <t>Производст.практики</t>
  </si>
  <si>
    <t>1. Программа базовой подготовки</t>
  </si>
  <si>
    <t>Преддипл.практики</t>
  </si>
  <si>
    <t>Экзаменов</t>
  </si>
  <si>
    <t>Дифф.зачетов  (без учета физической культуры и практик)</t>
  </si>
  <si>
    <t xml:space="preserve">Зачетов </t>
  </si>
  <si>
    <t>1080 (30)</t>
  </si>
  <si>
    <t xml:space="preserve">864 (24) </t>
  </si>
  <si>
    <t>3024 (84)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</si>
  <si>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</si>
  <si>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</si>
  <si>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</si>
  <si>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</si>
  <si>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технической механики;</t>
  </si>
  <si>
    <t>технологии изготовления хлебобулочных изделий;</t>
  </si>
  <si>
    <t>технологического оборудования хлебопекарного производства;</t>
  </si>
  <si>
    <t>технологии производства макарон;</t>
  </si>
  <si>
    <t>технологического оборудования макаронного производства;</t>
  </si>
  <si>
    <t>технологии производства кондитерских сахаристых изделий;</t>
  </si>
  <si>
    <t>технологического оборудования производства кондитерских сахаристых изделий;</t>
  </si>
  <si>
    <t>безопасности жизнедеятельности и охраны труда</t>
  </si>
  <si>
    <t>химии;</t>
  </si>
  <si>
    <t>микробиологии, санитарии и гигиены;</t>
  </si>
  <si>
    <t>электротехники и электронной техники;</t>
  </si>
  <si>
    <t>автоматизации технологических процессов;</t>
  </si>
  <si>
    <t>метрологии и стандартизации.</t>
  </si>
  <si>
    <t>Учебная пекарня.</t>
  </si>
  <si>
    <t>ОУД 01.02</t>
  </si>
  <si>
    <t>ОУД.01.01</t>
  </si>
  <si>
    <t>ОУД.02</t>
  </si>
  <si>
    <t>ОУД.03</t>
  </si>
  <si>
    <t>ОУД.04</t>
  </si>
  <si>
    <t>ОУД.05</t>
  </si>
  <si>
    <t>ОУД.06</t>
  </si>
  <si>
    <t>ОБЖ</t>
  </si>
  <si>
    <t>ОУД.07</t>
  </si>
  <si>
    <t>ОУД.08</t>
  </si>
  <si>
    <t>ОУД.09</t>
  </si>
  <si>
    <t>ОУД.11</t>
  </si>
  <si>
    <t>ОУД.12</t>
  </si>
  <si>
    <t>ОУД.13</t>
  </si>
  <si>
    <t>ОУД.15</t>
  </si>
  <si>
    <t>УД 1.1.</t>
  </si>
  <si>
    <t>Русский язык</t>
  </si>
  <si>
    <t xml:space="preserve"> Литература</t>
  </si>
  <si>
    <t xml:space="preserve"> Русский язык</t>
  </si>
  <si>
    <t>Литература</t>
  </si>
  <si>
    <t>2*</t>
  </si>
  <si>
    <t>180 (5)</t>
  </si>
  <si>
    <t>Общеобразовательный цикл</t>
  </si>
  <si>
    <t>6*</t>
  </si>
  <si>
    <t>3*</t>
  </si>
  <si>
    <t>4*</t>
  </si>
  <si>
    <t>7*</t>
  </si>
  <si>
    <t xml:space="preserve">1 сем. </t>
  </si>
  <si>
    <t xml:space="preserve">2 сем. </t>
  </si>
  <si>
    <t xml:space="preserve">3 сем. </t>
  </si>
  <si>
    <t>4 сем.</t>
  </si>
  <si>
    <t xml:space="preserve">5 сем. </t>
  </si>
  <si>
    <t xml:space="preserve">6 сем. </t>
  </si>
  <si>
    <t>7 сем.</t>
  </si>
  <si>
    <t>8 сем.</t>
  </si>
  <si>
    <t>*- комплексный дифференцированный зачет, комплексный зачет</t>
  </si>
  <si>
    <t>Выполнение работ попрофессии "Пекарь"</t>
  </si>
  <si>
    <t>Выполнение работ по профессии 16472 "Пекарь"</t>
  </si>
  <si>
    <t>инженерной графики;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</si>
  <si>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</si>
  <si>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</si>
  <si>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</si>
  <si>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 xml:space="preserve"> </t>
  </si>
  <si>
    <t>стрелковый тир (электронный)</t>
  </si>
  <si>
    <t>Залы:</t>
  </si>
  <si>
    <t>библиотека, читальный зал с выходом в сеть Интернет;</t>
  </si>
  <si>
    <t>актовый зал</t>
  </si>
  <si>
    <t>ОУД.18</t>
  </si>
  <si>
    <t>Астрономия</t>
  </si>
  <si>
    <t xml:space="preserve">Астрономия </t>
  </si>
  <si>
    <t>Математика: алгебра начала математического анализа, геометрия</t>
  </si>
  <si>
    <t>1.1. Выпускная квалификационная работа в форме: дипломной работы</t>
  </si>
  <si>
    <t>Выполнение дипломной работы с 18 мая по 14 июня (всего 4 нед.)</t>
  </si>
  <si>
    <t xml:space="preserve">      Защита дипломной работы с 15 июня по 28 июня (всего 2 нед.)</t>
  </si>
  <si>
    <t>ОП.14</t>
  </si>
  <si>
    <t xml:space="preserve">Бережливое производство </t>
  </si>
  <si>
    <t>Бережливое производство</t>
  </si>
  <si>
    <t>Группы  набор 2017</t>
  </si>
  <si>
    <t xml:space="preserve">ОП.14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</si>
</sst>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lightUp"/>
    </fill>
    <fill>
      <patternFill patternType="lightDown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theme="7"/>
      </patternFill>
    </fill>
    <fill>
      <patternFill patternType="lightDown">
        <bgColor theme="0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7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4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vertical="distributed" textRotation="90"/>
    </xf>
    <xf numFmtId="0" fontId="1" fillId="0" borderId="11" xfId="0" applyFont="1" applyBorder="1" applyAlignment="1">
      <alignment vertical="distributed" textRotation="90"/>
    </xf>
    <xf numFmtId="0" fontId="4" fillId="0" borderId="1" xfId="0" applyFont="1" applyBorder="1"/>
    <xf numFmtId="0" fontId="4" fillId="0" borderId="17" xfId="0" applyFont="1" applyBorder="1"/>
    <xf numFmtId="0" fontId="2" fillId="0" borderId="30" xfId="0" applyFont="1" applyBorder="1"/>
    <xf numFmtId="0" fontId="2" fillId="0" borderId="8" xfId="0" applyFont="1" applyBorder="1"/>
    <xf numFmtId="0" fontId="4" fillId="0" borderId="3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8" xfId="0" applyFont="1" applyBorder="1"/>
    <xf numFmtId="0" fontId="4" fillId="0" borderId="5" xfId="0" applyFont="1" applyBorder="1"/>
    <xf numFmtId="0" fontId="4" fillId="0" borderId="18" xfId="0" applyFont="1" applyBorder="1"/>
    <xf numFmtId="0" fontId="4" fillId="0" borderId="30" xfId="0" applyFont="1" applyBorder="1"/>
    <xf numFmtId="0" fontId="4" fillId="0" borderId="8" xfId="0" applyFont="1" applyBorder="1"/>
    <xf numFmtId="0" fontId="3" fillId="0" borderId="35" xfId="0" applyFont="1" applyBorder="1" applyAlignment="1">
      <alignment horizontal="center" vertical="distributed" textRotation="90"/>
    </xf>
    <xf numFmtId="0" fontId="2" fillId="0" borderId="21" xfId="0" applyFont="1" applyBorder="1"/>
    <xf numFmtId="0" fontId="9" fillId="0" borderId="0" xfId="0" applyFont="1" applyAlignment="1"/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8" xfId="0" applyFont="1" applyBorder="1"/>
    <xf numFmtId="0" fontId="4" fillId="0" borderId="1" xfId="0" applyFont="1" applyBorder="1" applyAlignment="1">
      <alignment horizontal="right"/>
    </xf>
    <xf numFmtId="0" fontId="4" fillId="2" borderId="30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4" fillId="2" borderId="18" xfId="0" applyFont="1" applyFill="1" applyBorder="1"/>
    <xf numFmtId="0" fontId="4" fillId="2" borderId="17" xfId="0" applyFont="1" applyFill="1" applyBorder="1"/>
    <xf numFmtId="0" fontId="4" fillId="2" borderId="31" xfId="0" applyFont="1" applyFill="1" applyBorder="1"/>
    <xf numFmtId="0" fontId="4" fillId="2" borderId="2" xfId="0" applyFont="1" applyFill="1" applyBorder="1"/>
    <xf numFmtId="0" fontId="4" fillId="2" borderId="39" xfId="0" applyFont="1" applyFill="1" applyBorder="1"/>
    <xf numFmtId="0" fontId="4" fillId="2" borderId="16" xfId="0" applyFont="1" applyFill="1" applyBorder="1"/>
    <xf numFmtId="0" fontId="4" fillId="2" borderId="19" xfId="0" applyFont="1" applyFill="1" applyBorder="1"/>
    <xf numFmtId="0" fontId="4" fillId="3" borderId="30" xfId="0" applyFont="1" applyFill="1" applyBorder="1"/>
    <xf numFmtId="0" fontId="4" fillId="3" borderId="1" xfId="0" applyFont="1" applyFill="1" applyBorder="1"/>
    <xf numFmtId="0" fontId="4" fillId="3" borderId="8" xfId="0" applyFont="1" applyFill="1" applyBorder="1"/>
    <xf numFmtId="0" fontId="4" fillId="3" borderId="18" xfId="0" applyFont="1" applyFill="1" applyBorder="1"/>
    <xf numFmtId="0" fontId="4" fillId="3" borderId="17" xfId="0" applyFont="1" applyFill="1" applyBorder="1"/>
    <xf numFmtId="0" fontId="4" fillId="3" borderId="31" xfId="0" applyFont="1" applyFill="1" applyBorder="1"/>
    <xf numFmtId="0" fontId="4" fillId="3" borderId="2" xfId="0" applyFont="1" applyFill="1" applyBorder="1"/>
    <xf numFmtId="0" fontId="4" fillId="3" borderId="39" xfId="0" applyFont="1" applyFill="1" applyBorder="1"/>
    <xf numFmtId="0" fontId="4" fillId="3" borderId="16" xfId="0" applyFont="1" applyFill="1" applyBorder="1"/>
    <xf numFmtId="0" fontId="4" fillId="3" borderId="19" xfId="0" applyFont="1" applyFill="1" applyBorder="1"/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/>
    <xf numFmtId="0" fontId="4" fillId="0" borderId="61" xfId="0" applyFont="1" applyBorder="1"/>
    <xf numFmtId="0" fontId="4" fillId="0" borderId="3" xfId="0" applyFont="1" applyBorder="1"/>
    <xf numFmtId="0" fontId="4" fillId="0" borderId="59" xfId="0" applyFont="1" applyBorder="1"/>
    <xf numFmtId="0" fontId="7" fillId="0" borderId="0" xfId="0" applyFont="1" applyBorder="1"/>
    <xf numFmtId="0" fontId="4" fillId="0" borderId="37" xfId="0" applyFont="1" applyBorder="1"/>
    <xf numFmtId="0" fontId="4" fillId="0" borderId="9" xfId="0" applyFont="1" applyBorder="1"/>
    <xf numFmtId="0" fontId="4" fillId="0" borderId="62" xfId="0" applyFont="1" applyBorder="1"/>
    <xf numFmtId="0" fontId="4" fillId="0" borderId="15" xfId="0" applyFont="1" applyBorder="1"/>
    <xf numFmtId="0" fontId="4" fillId="0" borderId="13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16" xfId="0" applyFont="1" applyBorder="1"/>
    <xf numFmtId="0" fontId="4" fillId="0" borderId="2" xfId="0" applyFont="1" applyBorder="1"/>
    <xf numFmtId="0" fontId="4" fillId="0" borderId="19" xfId="0" applyFont="1" applyBorder="1"/>
    <xf numFmtId="0" fontId="4" fillId="0" borderId="39" xfId="0" applyFont="1" applyBorder="1"/>
    <xf numFmtId="0" fontId="2" fillId="0" borderId="48" xfId="0" applyFont="1" applyBorder="1"/>
    <xf numFmtId="0" fontId="7" fillId="0" borderId="45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6" fillId="0" borderId="66" xfId="0" applyFont="1" applyBorder="1" applyAlignment="1">
      <alignment horizontal="right"/>
    </xf>
    <xf numFmtId="0" fontId="3" fillId="0" borderId="45" xfId="0" applyFont="1" applyBorder="1" applyAlignment="1">
      <alignment vertical="top" wrapText="1"/>
    </xf>
    <xf numFmtId="0" fontId="3" fillId="2" borderId="45" xfId="0" applyFont="1" applyFill="1" applyBorder="1" applyAlignment="1">
      <alignment vertical="top" wrapText="1"/>
    </xf>
    <xf numFmtId="0" fontId="3" fillId="3" borderId="45" xfId="0" applyFont="1" applyFill="1" applyBorder="1" applyAlignment="1">
      <alignment vertical="top" wrapText="1"/>
    </xf>
    <xf numFmtId="0" fontId="13" fillId="7" borderId="45" xfId="0" applyFont="1" applyFill="1" applyBorder="1" applyAlignment="1">
      <alignment vertical="top" wrapText="1"/>
    </xf>
    <xf numFmtId="0" fontId="14" fillId="7" borderId="64" xfId="0" applyFont="1" applyFill="1" applyBorder="1" applyAlignment="1">
      <alignment vertical="top" wrapText="1"/>
    </xf>
    <xf numFmtId="0" fontId="12" fillId="7" borderId="18" xfId="0" applyFont="1" applyFill="1" applyBorder="1"/>
    <xf numFmtId="0" fontId="12" fillId="7" borderId="1" xfId="0" applyFont="1" applyFill="1" applyBorder="1"/>
    <xf numFmtId="0" fontId="12" fillId="7" borderId="8" xfId="0" applyFont="1" applyFill="1" applyBorder="1"/>
    <xf numFmtId="0" fontId="12" fillId="7" borderId="30" xfId="0" applyFont="1" applyFill="1" applyBorder="1"/>
    <xf numFmtId="0" fontId="12" fillId="7" borderId="17" xfId="0" applyFont="1" applyFill="1" applyBorder="1"/>
    <xf numFmtId="0" fontId="3" fillId="7" borderId="45" xfId="0" applyFont="1" applyFill="1" applyBorder="1" applyAlignment="1">
      <alignment vertical="top" wrapText="1"/>
    </xf>
    <xf numFmtId="0" fontId="5" fillId="7" borderId="64" xfId="0" applyFont="1" applyFill="1" applyBorder="1" applyAlignment="1">
      <alignment vertical="top" wrapText="1"/>
    </xf>
    <xf numFmtId="0" fontId="4" fillId="7" borderId="18" xfId="0" applyFont="1" applyFill="1" applyBorder="1"/>
    <xf numFmtId="0" fontId="4" fillId="7" borderId="1" xfId="0" applyFont="1" applyFill="1" applyBorder="1"/>
    <xf numFmtId="0" fontId="4" fillId="7" borderId="8" xfId="0" applyFont="1" applyFill="1" applyBorder="1"/>
    <xf numFmtId="0" fontId="4" fillId="7" borderId="30" xfId="0" applyFont="1" applyFill="1" applyBorder="1"/>
    <xf numFmtId="0" fontId="4" fillId="7" borderId="17" xfId="0" applyFont="1" applyFill="1" applyBorder="1"/>
    <xf numFmtId="0" fontId="11" fillId="4" borderId="67" xfId="0" applyFont="1" applyFill="1" applyBorder="1"/>
    <xf numFmtId="0" fontId="11" fillId="4" borderId="10" xfId="0" applyFont="1" applyFill="1" applyBorder="1"/>
    <xf numFmtId="0" fontId="11" fillId="4" borderId="3" xfId="0" applyFont="1" applyFill="1" applyBorder="1"/>
    <xf numFmtId="0" fontId="11" fillId="4" borderId="59" xfId="0" applyFont="1" applyFill="1" applyBorder="1"/>
    <xf numFmtId="0" fontId="11" fillId="4" borderId="9" xfId="0" applyFont="1" applyFill="1" applyBorder="1"/>
    <xf numFmtId="0" fontId="11" fillId="4" borderId="62" xfId="0" applyFont="1" applyFill="1" applyBorder="1"/>
    <xf numFmtId="0" fontId="11" fillId="4" borderId="68" xfId="0" applyFont="1" applyFill="1" applyBorder="1"/>
    <xf numFmtId="0" fontId="7" fillId="3" borderId="63" xfId="0" applyFont="1" applyFill="1" applyBorder="1" applyAlignment="1">
      <alignment wrapText="1"/>
    </xf>
    <xf numFmtId="0" fontId="4" fillId="3" borderId="54" xfId="0" applyFont="1" applyFill="1" applyBorder="1"/>
    <xf numFmtId="0" fontId="4" fillId="3" borderId="50" xfId="0" applyFont="1" applyFill="1" applyBorder="1"/>
    <xf numFmtId="0" fontId="4" fillId="3" borderId="51" xfId="0" applyFont="1" applyFill="1" applyBorder="1"/>
    <xf numFmtId="0" fontId="4" fillId="3" borderId="49" xfId="0" applyFont="1" applyFill="1" applyBorder="1"/>
    <xf numFmtId="0" fontId="4" fillId="3" borderId="53" xfId="0" applyFont="1" applyFill="1" applyBorder="1"/>
    <xf numFmtId="0" fontId="7" fillId="2" borderId="63" xfId="0" applyFont="1" applyFill="1" applyBorder="1" applyAlignment="1">
      <alignment wrapText="1"/>
    </xf>
    <xf numFmtId="0" fontId="4" fillId="2" borderId="54" xfId="0" applyFont="1" applyFill="1" applyBorder="1"/>
    <xf numFmtId="0" fontId="4" fillId="2" borderId="49" xfId="0" applyFont="1" applyFill="1" applyBorder="1"/>
    <xf numFmtId="0" fontId="4" fillId="6" borderId="54" xfId="0" applyFont="1" applyFill="1" applyBorder="1"/>
    <xf numFmtId="0" fontId="4" fillId="6" borderId="50" xfId="0" applyFont="1" applyFill="1" applyBorder="1"/>
    <xf numFmtId="0" fontId="4" fillId="6" borderId="6" xfId="0" applyFont="1" applyFill="1" applyBorder="1"/>
    <xf numFmtId="0" fontId="4" fillId="6" borderId="43" xfId="0" applyFont="1" applyFill="1" applyBorder="1"/>
    <xf numFmtId="0" fontId="4" fillId="6" borderId="49" xfId="0" applyFont="1" applyFill="1" applyBorder="1"/>
    <xf numFmtId="0" fontId="4" fillId="6" borderId="51" xfId="0" applyFont="1" applyFill="1" applyBorder="1"/>
    <xf numFmtId="0" fontId="4" fillId="6" borderId="53" xfId="0" applyFont="1" applyFill="1" applyBorder="1"/>
    <xf numFmtId="0" fontId="4" fillId="5" borderId="0" xfId="0" applyFont="1" applyFill="1" applyBorder="1"/>
    <xf numFmtId="0" fontId="8" fillId="8" borderId="54" xfId="0" applyFont="1" applyFill="1" applyBorder="1"/>
    <xf numFmtId="0" fontId="8" fillId="8" borderId="50" xfId="0" applyFont="1" applyFill="1" applyBorder="1"/>
    <xf numFmtId="0" fontId="8" fillId="8" borderId="53" xfId="0" applyFont="1" applyFill="1" applyBorder="1"/>
    <xf numFmtId="0" fontId="8" fillId="8" borderId="49" xfId="0" applyFont="1" applyFill="1" applyBorder="1"/>
    <xf numFmtId="0" fontId="8" fillId="8" borderId="51" xfId="0" applyFont="1" applyFill="1" applyBorder="1"/>
    <xf numFmtId="0" fontId="3" fillId="8" borderId="48" xfId="0" applyFont="1" applyFill="1" applyBorder="1" applyAlignment="1">
      <alignment vertical="top" wrapText="1"/>
    </xf>
    <xf numFmtId="0" fontId="7" fillId="8" borderId="66" xfId="0" applyFont="1" applyFill="1" applyBorder="1" applyAlignment="1">
      <alignment wrapText="1"/>
    </xf>
    <xf numFmtId="0" fontId="4" fillId="8" borderId="16" xfId="0" applyFont="1" applyFill="1" applyBorder="1"/>
    <xf numFmtId="0" fontId="4" fillId="8" borderId="2" xfId="0" applyFont="1" applyFill="1" applyBorder="1"/>
    <xf numFmtId="0" fontId="4" fillId="8" borderId="39" xfId="0" applyFont="1" applyFill="1" applyBorder="1"/>
    <xf numFmtId="0" fontId="4" fillId="8" borderId="31" xfId="0" applyFont="1" applyFill="1" applyBorder="1"/>
    <xf numFmtId="0" fontId="4" fillId="8" borderId="19" xfId="0" applyFont="1" applyFill="1" applyBorder="1"/>
    <xf numFmtId="0" fontId="2" fillId="0" borderId="5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4" xfId="0" applyBorder="1"/>
    <xf numFmtId="0" fontId="3" fillId="0" borderId="62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60" xfId="0" applyFont="1" applyBorder="1" applyAlignment="1">
      <alignment vertical="top" wrapText="1"/>
    </xf>
    <xf numFmtId="0" fontId="4" fillId="0" borderId="7" xfId="0" applyFont="1" applyBorder="1"/>
    <xf numFmtId="0" fontId="4" fillId="0" borderId="69" xfId="0" applyFont="1" applyBorder="1"/>
    <xf numFmtId="0" fontId="3" fillId="0" borderId="64" xfId="0" applyFont="1" applyBorder="1" applyAlignment="1">
      <alignment horizontal="left" vertical="distributed"/>
    </xf>
    <xf numFmtId="0" fontId="8" fillId="4" borderId="0" xfId="0" applyFont="1" applyFill="1"/>
    <xf numFmtId="0" fontId="11" fillId="4" borderId="10" xfId="0" applyFont="1" applyFill="1" applyBorder="1" applyAlignment="1"/>
    <xf numFmtId="0" fontId="8" fillId="4" borderId="70" xfId="0" applyFont="1" applyFill="1" applyBorder="1"/>
    <xf numFmtId="0" fontId="3" fillId="0" borderId="0" xfId="0" applyFont="1" applyBorder="1" applyAlignment="1">
      <alignment vertical="top"/>
    </xf>
    <xf numFmtId="0" fontId="3" fillId="0" borderId="6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64" xfId="0" applyFont="1" applyBorder="1" applyAlignment="1">
      <alignment vertical="top" wrapText="1"/>
    </xf>
    <xf numFmtId="0" fontId="16" fillId="2" borderId="64" xfId="0" applyFont="1" applyFill="1" applyBorder="1" applyAlignment="1">
      <alignment horizontal="justify" wrapText="1"/>
    </xf>
    <xf numFmtId="0" fontId="16" fillId="3" borderId="64" xfId="0" applyFont="1" applyFill="1" applyBorder="1" applyAlignment="1">
      <alignment wrapText="1"/>
    </xf>
    <xf numFmtId="0" fontId="16" fillId="2" borderId="64" xfId="0" applyFont="1" applyFill="1" applyBorder="1" applyAlignment="1">
      <alignment wrapText="1"/>
    </xf>
    <xf numFmtId="0" fontId="3" fillId="2" borderId="64" xfId="0" applyFont="1" applyFill="1" applyBorder="1" applyAlignment="1">
      <alignment vertical="top" wrapText="1"/>
    </xf>
    <xf numFmtId="0" fontId="3" fillId="3" borderId="64" xfId="0" applyFont="1" applyFill="1" applyBorder="1" applyAlignment="1">
      <alignment vertical="top" wrapText="1"/>
    </xf>
    <xf numFmtId="0" fontId="3" fillId="2" borderId="64" xfId="0" applyFont="1" applyFill="1" applyBorder="1" applyAlignment="1">
      <alignment wrapText="1"/>
    </xf>
    <xf numFmtId="0" fontId="3" fillId="3" borderId="64" xfId="0" applyFont="1" applyFill="1" applyBorder="1" applyAlignment="1">
      <alignment wrapText="1"/>
    </xf>
    <xf numFmtId="0" fontId="7" fillId="6" borderId="49" xfId="0" applyFont="1" applyFill="1" applyBorder="1"/>
    <xf numFmtId="0" fontId="4" fillId="2" borderId="52" xfId="0" applyFont="1" applyFill="1" applyBorder="1" applyAlignment="1">
      <alignment vertical="top" wrapText="1"/>
    </xf>
    <xf numFmtId="0" fontId="4" fillId="3" borderId="52" xfId="0" applyFont="1" applyFill="1" applyBorder="1" applyAlignment="1">
      <alignment vertical="top" wrapText="1"/>
    </xf>
    <xf numFmtId="0" fontId="8" fillId="4" borderId="58" xfId="0" applyFont="1" applyFill="1" applyBorder="1" applyAlignment="1">
      <alignment horizontal="left"/>
    </xf>
    <xf numFmtId="0" fontId="8" fillId="4" borderId="52" xfId="0" applyFont="1" applyFill="1" applyBorder="1" applyAlignment="1">
      <alignment horizontal="left"/>
    </xf>
    <xf numFmtId="0" fontId="8" fillId="6" borderId="53" xfId="0" applyFont="1" applyFill="1" applyBorder="1" applyAlignment="1">
      <alignment vertical="distributed"/>
    </xf>
    <xf numFmtId="0" fontId="2" fillId="0" borderId="50" xfId="0" applyFont="1" applyBorder="1" applyAlignment="1">
      <alignment horizontal="center"/>
    </xf>
    <xf numFmtId="0" fontId="7" fillId="8" borderId="52" xfId="0" applyFont="1" applyFill="1" applyBorder="1"/>
    <xf numFmtId="0" fontId="7" fillId="0" borderId="60" xfId="0" applyFont="1" applyBorder="1"/>
    <xf numFmtId="0" fontId="7" fillId="0" borderId="45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" xfId="0" applyFont="1" applyBorder="1"/>
    <xf numFmtId="0" fontId="7" fillId="0" borderId="47" xfId="0" applyFont="1" applyBorder="1" applyAlignment="1">
      <alignment vertical="top" wrapText="1"/>
    </xf>
    <xf numFmtId="0" fontId="4" fillId="0" borderId="28" xfId="0" applyFont="1" applyBorder="1"/>
    <xf numFmtId="0" fontId="4" fillId="0" borderId="29" xfId="0" applyFont="1" applyBorder="1"/>
    <xf numFmtId="0" fontId="4" fillId="0" borderId="20" xfId="0" applyFont="1" applyBorder="1"/>
    <xf numFmtId="0" fontId="8" fillId="9" borderId="52" xfId="0" applyFont="1" applyFill="1" applyBorder="1"/>
    <xf numFmtId="0" fontId="5" fillId="9" borderId="63" xfId="0" applyFont="1" applyFill="1" applyBorder="1" applyAlignment="1">
      <alignment vertical="distributed"/>
    </xf>
    <xf numFmtId="0" fontId="7" fillId="7" borderId="47" xfId="0" applyFont="1" applyFill="1" applyBorder="1" applyAlignment="1">
      <alignment vertical="top" wrapText="1"/>
    </xf>
    <xf numFmtId="0" fontId="5" fillId="7" borderId="21" xfId="0" applyFont="1" applyFill="1" applyBorder="1" applyAlignment="1">
      <alignment horizontal="left" vertical="justify"/>
    </xf>
    <xf numFmtId="0" fontId="4" fillId="7" borderId="29" xfId="0" applyFont="1" applyFill="1" applyBorder="1"/>
    <xf numFmtId="0" fontId="4" fillId="7" borderId="28" xfId="0" applyFont="1" applyFill="1" applyBorder="1"/>
    <xf numFmtId="0" fontId="4" fillId="7" borderId="22" xfId="0" applyFont="1" applyFill="1" applyBorder="1"/>
    <xf numFmtId="0" fontId="4" fillId="7" borderId="20" xfId="0" applyFont="1" applyFill="1" applyBorder="1"/>
    <xf numFmtId="0" fontId="8" fillId="8" borderId="52" xfId="0" applyFont="1" applyFill="1" applyBorder="1"/>
    <xf numFmtId="0" fontId="12" fillId="0" borderId="18" xfId="0" applyFont="1" applyBorder="1"/>
    <xf numFmtId="0" fontId="4" fillId="7" borderId="4" xfId="0" applyFont="1" applyFill="1" applyBorder="1"/>
    <xf numFmtId="0" fontId="4" fillId="7" borderId="25" xfId="0" applyFont="1" applyFill="1" applyBorder="1"/>
    <xf numFmtId="0" fontId="4" fillId="7" borderId="27" xfId="0" applyFont="1" applyFill="1" applyBorder="1"/>
    <xf numFmtId="0" fontId="12" fillId="7" borderId="64" xfId="0" applyFont="1" applyFill="1" applyBorder="1"/>
    <xf numFmtId="0" fontId="4" fillId="2" borderId="63" xfId="0" applyFont="1" applyFill="1" applyBorder="1"/>
    <xf numFmtId="0" fontId="4" fillId="2" borderId="70" xfId="0" applyFont="1" applyFill="1" applyBorder="1"/>
    <xf numFmtId="0" fontId="4" fillId="2" borderId="52" xfId="0" applyFont="1" applyFill="1" applyBorder="1"/>
    <xf numFmtId="0" fontId="4" fillId="3" borderId="52" xfId="0" applyFont="1" applyFill="1" applyBorder="1"/>
    <xf numFmtId="0" fontId="11" fillId="4" borderId="58" xfId="0" applyFont="1" applyFill="1" applyBorder="1"/>
    <xf numFmtId="0" fontId="4" fillId="6" borderId="52" xfId="0" applyFont="1" applyFill="1" applyBorder="1"/>
    <xf numFmtId="0" fontId="2" fillId="0" borderId="64" xfId="0" applyFont="1" applyBorder="1"/>
    <xf numFmtId="0" fontId="3" fillId="0" borderId="1" xfId="0" applyFont="1" applyBorder="1" applyAlignment="1">
      <alignment horizontal="center"/>
    </xf>
    <xf numFmtId="0" fontId="8" fillId="6" borderId="63" xfId="0" applyFont="1" applyFill="1" applyBorder="1" applyAlignment="1">
      <alignment vertical="distributed"/>
    </xf>
    <xf numFmtId="0" fontId="4" fillId="0" borderId="73" xfId="0" applyFont="1" applyBorder="1"/>
    <xf numFmtId="0" fontId="3" fillId="0" borderId="1" xfId="0" applyFont="1" applyBorder="1" applyAlignment="1">
      <alignment vertical="top" wrapText="1"/>
    </xf>
    <xf numFmtId="0" fontId="4" fillId="2" borderId="73" xfId="0" applyFont="1" applyFill="1" applyBorder="1"/>
    <xf numFmtId="0" fontId="4" fillId="3" borderId="73" xfId="0" applyFont="1" applyFill="1" applyBorder="1"/>
    <xf numFmtId="0" fontId="12" fillId="7" borderId="73" xfId="0" applyFont="1" applyFill="1" applyBorder="1"/>
    <xf numFmtId="0" fontId="4" fillId="7" borderId="73" xfId="0" applyFont="1" applyFill="1" applyBorder="1"/>
    <xf numFmtId="0" fontId="4" fillId="2" borderId="78" xfId="0" applyFont="1" applyFill="1" applyBorder="1"/>
    <xf numFmtId="0" fontId="4" fillId="3" borderId="78" xfId="0" applyFont="1" applyFill="1" applyBorder="1"/>
    <xf numFmtId="0" fontId="4" fillId="8" borderId="78" xfId="0" applyFont="1" applyFill="1" applyBorder="1"/>
    <xf numFmtId="0" fontId="11" fillId="0" borderId="78" xfId="0" applyFont="1" applyBorder="1"/>
    <xf numFmtId="0" fontId="5" fillId="6" borderId="0" xfId="0" applyFont="1" applyFill="1" applyBorder="1" applyAlignment="1">
      <alignment vertical="distributed"/>
    </xf>
    <xf numFmtId="0" fontId="7" fillId="2" borderId="34" xfId="0" applyFont="1" applyFill="1" applyBorder="1" applyAlignment="1">
      <alignment wrapText="1"/>
    </xf>
    <xf numFmtId="0" fontId="5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8" borderId="1" xfId="0" applyFont="1" applyFill="1" applyBorder="1" applyAlignment="1">
      <alignment wrapText="1"/>
    </xf>
    <xf numFmtId="0" fontId="5" fillId="8" borderId="41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7" fillId="0" borderId="55" xfId="0" applyFont="1" applyBorder="1"/>
    <xf numFmtId="0" fontId="7" fillId="0" borderId="71" xfId="0" applyFont="1" applyBorder="1"/>
    <xf numFmtId="0" fontId="7" fillId="0" borderId="74" xfId="0" applyFont="1" applyBorder="1"/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/>
    </xf>
    <xf numFmtId="0" fontId="3" fillId="0" borderId="45" xfId="0" applyFont="1" applyBorder="1" applyAlignment="1">
      <alignment horizontal="left" vertical="distributed"/>
    </xf>
    <xf numFmtId="0" fontId="3" fillId="0" borderId="45" xfId="0" applyFont="1" applyBorder="1"/>
    <xf numFmtId="0" fontId="3" fillId="0" borderId="45" xfId="0" applyFont="1" applyBorder="1" applyAlignment="1">
      <alignment horizontal="justify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3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7" borderId="30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2" borderId="3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30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7" fillId="8" borderId="30" xfId="0" applyFont="1" applyFill="1" applyBorder="1" applyAlignment="1">
      <alignment wrapText="1"/>
    </xf>
    <xf numFmtId="0" fontId="7" fillId="8" borderId="8" xfId="0" applyFont="1" applyFill="1" applyBorder="1" applyAlignment="1">
      <alignment wrapText="1"/>
    </xf>
    <xf numFmtId="0" fontId="6" fillId="0" borderId="3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3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7" borderId="25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5" fillId="7" borderId="27" xfId="0" applyFont="1" applyFill="1" applyBorder="1" applyAlignment="1">
      <alignment horizontal="center" vertical="justify"/>
    </xf>
    <xf numFmtId="0" fontId="16" fillId="2" borderId="3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4" fillId="7" borderId="30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7" borderId="8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8" xfId="0" applyFont="1" applyBorder="1"/>
    <xf numFmtId="0" fontId="3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/>
    <xf numFmtId="0" fontId="3" fillId="0" borderId="19" xfId="0" applyFont="1" applyBorder="1"/>
    <xf numFmtId="0" fontId="2" fillId="0" borderId="31" xfId="0" applyFont="1" applyBorder="1"/>
    <xf numFmtId="0" fontId="2" fillId="0" borderId="39" xfId="0" applyFont="1" applyBorder="1"/>
    <xf numFmtId="0" fontId="4" fillId="0" borderId="67" xfId="0" applyFont="1" applyBorder="1"/>
    <xf numFmtId="0" fontId="4" fillId="0" borderId="10" xfId="0" applyFont="1" applyBorder="1"/>
    <xf numFmtId="0" fontId="4" fillId="0" borderId="68" xfId="0" applyFont="1" applyBorder="1"/>
    <xf numFmtId="0" fontId="3" fillId="0" borderId="67" xfId="0" applyFont="1" applyBorder="1"/>
    <xf numFmtId="0" fontId="3" fillId="0" borderId="68" xfId="0" applyFont="1" applyBorder="1"/>
    <xf numFmtId="0" fontId="2" fillId="0" borderId="9" xfId="0" applyFont="1" applyBorder="1"/>
    <xf numFmtId="0" fontId="2" fillId="0" borderId="62" xfId="0" applyFont="1" applyBorder="1"/>
    <xf numFmtId="0" fontId="2" fillId="0" borderId="67" xfId="0" applyFont="1" applyBorder="1"/>
    <xf numFmtId="0" fontId="3" fillId="0" borderId="48" xfId="0" applyFont="1" applyBorder="1" applyAlignment="1">
      <alignment vertical="top"/>
    </xf>
    <xf numFmtId="0" fontId="3" fillId="0" borderId="3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7" fillId="0" borderId="52" xfId="0" applyFont="1" applyBorder="1"/>
    <xf numFmtId="0" fontId="3" fillId="0" borderId="22" xfId="0" applyFont="1" applyBorder="1"/>
    <xf numFmtId="0" fontId="3" fillId="0" borderId="20" xfId="0" applyFont="1" applyBorder="1"/>
    <xf numFmtId="0" fontId="2" fillId="0" borderId="29" xfId="0" applyFont="1" applyBorder="1"/>
    <xf numFmtId="0" fontId="3" fillId="0" borderId="54" xfId="0" applyFont="1" applyBorder="1"/>
    <xf numFmtId="0" fontId="3" fillId="0" borderId="53" xfId="0" applyFont="1" applyBorder="1"/>
    <xf numFmtId="0" fontId="2" fillId="0" borderId="49" xfId="0" applyFont="1" applyBorder="1"/>
    <xf numFmtId="0" fontId="2" fillId="0" borderId="51" xfId="0" applyFont="1" applyBorder="1"/>
    <xf numFmtId="0" fontId="3" fillId="0" borderId="53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2" fillId="0" borderId="63" xfId="0" applyFont="1" applyBorder="1"/>
    <xf numFmtId="0" fontId="3" fillId="0" borderId="74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5" fillId="8" borderId="50" xfId="0" applyFont="1" applyFill="1" applyBorder="1" applyAlignment="1">
      <alignment horizontal="distributed" vertical="distributed"/>
    </xf>
    <xf numFmtId="0" fontId="5" fillId="8" borderId="63" xfId="0" applyFont="1" applyFill="1" applyBorder="1" applyAlignment="1">
      <alignment horizontal="left" vertical="distributed"/>
    </xf>
    <xf numFmtId="0" fontId="3" fillId="0" borderId="28" xfId="0" applyFont="1" applyBorder="1"/>
    <xf numFmtId="0" fontId="3" fillId="0" borderId="29" xfId="0" applyFont="1" applyBorder="1"/>
    <xf numFmtId="0" fontId="5" fillId="8" borderId="67" xfId="0" applyFont="1" applyFill="1" applyBorder="1" applyAlignment="1">
      <alignment horizontal="right"/>
    </xf>
    <xf numFmtId="0" fontId="5" fillId="8" borderId="10" xfId="0" applyFont="1" applyFill="1" applyBorder="1" applyAlignment="1">
      <alignment horizontal="right"/>
    </xf>
    <xf numFmtId="0" fontId="5" fillId="8" borderId="68" xfId="0" applyFont="1" applyFill="1" applyBorder="1" applyAlignment="1">
      <alignment horizontal="right"/>
    </xf>
    <xf numFmtId="0" fontId="3" fillId="8" borderId="67" xfId="0" applyFont="1" applyFill="1" applyBorder="1" applyAlignment="1">
      <alignment horizontal="right"/>
    </xf>
    <xf numFmtId="0" fontId="3" fillId="8" borderId="68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3" fillId="8" borderId="67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50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right"/>
    </xf>
    <xf numFmtId="0" fontId="5" fillId="8" borderId="50" xfId="0" applyFont="1" applyFill="1" applyBorder="1" applyAlignment="1">
      <alignment horizontal="right"/>
    </xf>
    <xf numFmtId="0" fontId="5" fillId="8" borderId="53" xfId="0" applyFont="1" applyFill="1" applyBorder="1" applyAlignment="1">
      <alignment horizontal="right"/>
    </xf>
    <xf numFmtId="0" fontId="5" fillId="8" borderId="49" xfId="0" applyFont="1" applyFill="1" applyBorder="1" applyAlignment="1">
      <alignment horizontal="right"/>
    </xf>
    <xf numFmtId="0" fontId="5" fillId="8" borderId="51" xfId="0" applyFont="1" applyFill="1" applyBorder="1" applyAlignment="1">
      <alignment horizontal="right"/>
    </xf>
    <xf numFmtId="0" fontId="3" fillId="8" borderId="54" xfId="0" applyFont="1" applyFill="1" applyBorder="1" applyAlignment="1">
      <alignment horizontal="right"/>
    </xf>
    <xf numFmtId="0" fontId="3" fillId="8" borderId="53" xfId="0" applyFont="1" applyFill="1" applyBorder="1" applyAlignment="1">
      <alignment horizontal="right"/>
    </xf>
    <xf numFmtId="0" fontId="3" fillId="8" borderId="49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5" fillId="8" borderId="53" xfId="0" applyFont="1" applyFill="1" applyBorder="1" applyAlignment="1">
      <alignment horizontal="distributed" vertical="distributed"/>
    </xf>
    <xf numFmtId="0" fontId="11" fillId="0" borderId="52" xfId="0" applyFont="1" applyBorder="1"/>
    <xf numFmtId="0" fontId="4" fillId="0" borderId="47" xfId="0" applyFont="1" applyBorder="1"/>
    <xf numFmtId="0" fontId="3" fillId="0" borderId="54" xfId="0" applyFont="1" applyBorder="1" applyAlignment="1">
      <alignment horizontal="center" vertical="top"/>
    </xf>
    <xf numFmtId="0" fontId="5" fillId="0" borderId="52" xfId="0" applyFont="1" applyBorder="1" applyAlignment="1">
      <alignment vertical="top"/>
    </xf>
    <xf numFmtId="0" fontId="5" fillId="8" borderId="54" xfId="0" applyFont="1" applyFill="1" applyBorder="1" applyAlignment="1">
      <alignment horizontal="distributed" vertical="distributed"/>
    </xf>
    <xf numFmtId="0" fontId="5" fillId="8" borderId="52" xfId="0" applyFont="1" applyFill="1" applyBorder="1" applyAlignment="1">
      <alignment horizontal="left" vertical="distributed"/>
    </xf>
    <xf numFmtId="0" fontId="5" fillId="9" borderId="52" xfId="0" applyFont="1" applyFill="1" applyBorder="1" applyAlignment="1">
      <alignment vertical="distributed"/>
    </xf>
    <xf numFmtId="0" fontId="3" fillId="0" borderId="21" xfId="0" applyFont="1" applyBorder="1" applyAlignment="1">
      <alignment vertical="top"/>
    </xf>
    <xf numFmtId="0" fontId="7" fillId="0" borderId="44" xfId="0" applyFont="1" applyBorder="1"/>
    <xf numFmtId="0" fontId="7" fillId="0" borderId="46" xfId="0" applyFont="1" applyBorder="1"/>
    <xf numFmtId="0" fontId="5" fillId="8" borderId="53" xfId="0" applyFont="1" applyFill="1" applyBorder="1" applyAlignment="1">
      <alignment horizontal="center"/>
    </xf>
    <xf numFmtId="0" fontId="5" fillId="8" borderId="68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right"/>
    </xf>
    <xf numFmtId="0" fontId="5" fillId="8" borderId="58" xfId="0" applyFont="1" applyFill="1" applyBorder="1" applyAlignment="1">
      <alignment horizontal="right"/>
    </xf>
    <xf numFmtId="0" fontId="7" fillId="0" borderId="47" xfId="0" applyFont="1" applyBorder="1"/>
    <xf numFmtId="0" fontId="3" fillId="0" borderId="18" xfId="0" applyFont="1" applyBorder="1" applyAlignment="1">
      <alignment horizontal="center"/>
    </xf>
    <xf numFmtId="0" fontId="3" fillId="0" borderId="64" xfId="0" applyFont="1" applyBorder="1"/>
    <xf numFmtId="0" fontId="2" fillId="0" borderId="27" xfId="0" applyFont="1" applyBorder="1"/>
    <xf numFmtId="0" fontId="4" fillId="0" borderId="66" xfId="0" applyFont="1" applyBorder="1"/>
    <xf numFmtId="0" fontId="7" fillId="8" borderId="57" xfId="0" applyFont="1" applyFill="1" applyBorder="1"/>
    <xf numFmtId="0" fontId="3" fillId="0" borderId="0" xfId="0" applyFont="1"/>
    <xf numFmtId="0" fontId="5" fillId="0" borderId="0" xfId="0" applyFont="1" applyAlignment="1"/>
    <xf numFmtId="0" fontId="18" fillId="0" borderId="0" xfId="0" applyFont="1" applyAlignment="1"/>
    <xf numFmtId="0" fontId="5" fillId="0" borderId="0" xfId="0" applyFont="1" applyBorder="1" applyAlignment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35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10" borderId="36" xfId="0" applyFont="1" applyFill="1" applyBorder="1" applyAlignment="1">
      <alignment horizontal="distributed"/>
    </xf>
    <xf numFmtId="0" fontId="3" fillId="10" borderId="11" xfId="0" applyFont="1" applyFill="1" applyBorder="1" applyAlignment="1">
      <alignment horizontal="distributed"/>
    </xf>
    <xf numFmtId="0" fontId="5" fillId="5" borderId="44" xfId="0" applyFont="1" applyFill="1" applyBorder="1" applyAlignment="1">
      <alignment horizontal="distributed"/>
    </xf>
    <xf numFmtId="0" fontId="5" fillId="11" borderId="25" xfId="0" applyFont="1" applyFill="1" applyBorder="1" applyAlignment="1">
      <alignment horizontal="distributed"/>
    </xf>
    <xf numFmtId="0" fontId="5" fillId="11" borderId="27" xfId="0" applyFont="1" applyFill="1" applyBorder="1" applyAlignment="1">
      <alignment horizontal="distributed"/>
    </xf>
    <xf numFmtId="0" fontId="5" fillId="5" borderId="22" xfId="0" applyFont="1" applyFill="1" applyBorder="1" applyAlignment="1">
      <alignment horizontal="distributed"/>
    </xf>
    <xf numFmtId="0" fontId="5" fillId="5" borderId="4" xfId="0" applyFont="1" applyFill="1" applyBorder="1" applyAlignment="1">
      <alignment horizontal="distributed"/>
    </xf>
    <xf numFmtId="0" fontId="5" fillId="5" borderId="4" xfId="0" applyFont="1" applyFill="1" applyBorder="1"/>
    <xf numFmtId="0" fontId="5" fillId="5" borderId="20" xfId="0" applyFont="1" applyFill="1" applyBorder="1"/>
    <xf numFmtId="0" fontId="14" fillId="5" borderId="44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distributed"/>
    </xf>
    <xf numFmtId="0" fontId="5" fillId="11" borderId="4" xfId="0" applyFont="1" applyFill="1" applyBorder="1" applyAlignment="1">
      <alignment horizontal="distributed"/>
    </xf>
    <xf numFmtId="0" fontId="5" fillId="11" borderId="20" xfId="0" applyFont="1" applyFill="1" applyBorder="1" applyAlignment="1">
      <alignment horizontal="distributed"/>
    </xf>
    <xf numFmtId="0" fontId="5" fillId="5" borderId="30" xfId="0" applyFont="1" applyFill="1" applyBorder="1" applyAlignment="1">
      <alignment horizontal="distributed"/>
    </xf>
    <xf numFmtId="0" fontId="5" fillId="5" borderId="1" xfId="0" applyFont="1" applyFill="1" applyBorder="1" applyAlignment="1">
      <alignment horizontal="distributed"/>
    </xf>
    <xf numFmtId="0" fontId="5" fillId="5" borderId="17" xfId="0" applyFont="1" applyFill="1" applyBorder="1" applyAlignment="1">
      <alignment horizontal="distributed"/>
    </xf>
    <xf numFmtId="0" fontId="5" fillId="11" borderId="30" xfId="0" applyFont="1" applyFill="1" applyBorder="1" applyAlignment="1">
      <alignment horizontal="distributed"/>
    </xf>
    <xf numFmtId="0" fontId="5" fillId="11" borderId="8" xfId="0" applyFont="1" applyFill="1" applyBorder="1" applyAlignment="1">
      <alignment horizontal="distributed"/>
    </xf>
    <xf numFmtId="0" fontId="5" fillId="5" borderId="18" xfId="0" applyFont="1" applyFill="1" applyBorder="1" applyAlignment="1">
      <alignment horizontal="distributed"/>
    </xf>
    <xf numFmtId="0" fontId="14" fillId="5" borderId="1" xfId="0" applyFont="1" applyFill="1" applyBorder="1" applyAlignment="1">
      <alignment horizontal="center"/>
    </xf>
    <xf numFmtId="0" fontId="5" fillId="5" borderId="17" xfId="0" applyFont="1" applyFill="1" applyBorder="1"/>
    <xf numFmtId="0" fontId="14" fillId="5" borderId="45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distributed"/>
    </xf>
    <xf numFmtId="0" fontId="5" fillId="11" borderId="1" xfId="0" applyFont="1" applyFill="1" applyBorder="1" applyAlignment="1">
      <alignment horizontal="distributed"/>
    </xf>
    <xf numFmtId="0" fontId="5" fillId="11" borderId="17" xfId="0" applyFont="1" applyFill="1" applyBorder="1" applyAlignment="1">
      <alignment horizontal="distributed"/>
    </xf>
    <xf numFmtId="0" fontId="5" fillId="5" borderId="45" xfId="0" applyFont="1" applyFill="1" applyBorder="1" applyAlignment="1">
      <alignment horizontal="distributed"/>
    </xf>
    <xf numFmtId="0" fontId="5" fillId="5" borderId="71" xfId="0" applyFont="1" applyFill="1" applyBorder="1" applyAlignment="1">
      <alignment horizontal="distributed"/>
    </xf>
    <xf numFmtId="0" fontId="14" fillId="5" borderId="17" xfId="0" applyFont="1" applyFill="1" applyBorder="1"/>
    <xf numFmtId="0" fontId="5" fillId="5" borderId="31" xfId="0" applyFont="1" applyFill="1" applyBorder="1" applyAlignment="1">
      <alignment horizontal="distributed"/>
    </xf>
    <xf numFmtId="0" fontId="5" fillId="5" borderId="2" xfId="0" applyFont="1" applyFill="1" applyBorder="1" applyAlignment="1">
      <alignment horizontal="distributed"/>
    </xf>
    <xf numFmtId="0" fontId="5" fillId="5" borderId="16" xfId="0" applyFont="1" applyFill="1" applyBorder="1" applyAlignment="1">
      <alignment horizontal="distributed"/>
    </xf>
    <xf numFmtId="0" fontId="5" fillId="5" borderId="25" xfId="0" applyFont="1" applyFill="1" applyBorder="1" applyAlignment="1">
      <alignment horizontal="distributed"/>
    </xf>
    <xf numFmtId="0" fontId="5" fillId="5" borderId="15" xfId="0" applyFont="1" applyFill="1" applyBorder="1" applyAlignment="1">
      <alignment horizontal="distributed"/>
    </xf>
    <xf numFmtId="0" fontId="5" fillId="5" borderId="13" xfId="0" applyFont="1" applyFill="1" applyBorder="1" applyAlignment="1">
      <alignment horizontal="distributed"/>
    </xf>
    <xf numFmtId="0" fontId="5" fillId="5" borderId="47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distributed"/>
    </xf>
    <xf numFmtId="0" fontId="5" fillId="5" borderId="8" xfId="0" applyFont="1" applyFill="1" applyBorder="1" applyAlignment="1">
      <alignment horizontal="distributed"/>
    </xf>
    <xf numFmtId="0" fontId="5" fillId="5" borderId="73" xfId="0" applyFont="1" applyFill="1" applyBorder="1" applyAlignment="1">
      <alignment horizontal="distributed"/>
    </xf>
    <xf numFmtId="0" fontId="5" fillId="0" borderId="1" xfId="0" applyFont="1" applyBorder="1"/>
    <xf numFmtId="0" fontId="5" fillId="0" borderId="17" xfId="0" applyFont="1" applyBorder="1"/>
    <xf numFmtId="0" fontId="5" fillId="5" borderId="45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38" xfId="0" applyFont="1" applyFill="1" applyBorder="1" applyAlignment="1">
      <alignment horizontal="distributed"/>
    </xf>
    <xf numFmtId="0" fontId="14" fillId="5" borderId="11" xfId="0" applyFont="1" applyFill="1" applyBorder="1" applyAlignment="1">
      <alignment horizontal="distributed"/>
    </xf>
    <xf numFmtId="0" fontId="5" fillId="5" borderId="11" xfId="0" applyFont="1" applyFill="1" applyBorder="1" applyAlignment="1">
      <alignment horizontal="distributed"/>
    </xf>
    <xf numFmtId="0" fontId="14" fillId="5" borderId="12" xfId="0" applyFont="1" applyFill="1" applyBorder="1" applyAlignment="1">
      <alignment horizontal="distributed"/>
    </xf>
    <xf numFmtId="0" fontId="14" fillId="5" borderId="77" xfId="0" applyFont="1" applyFill="1" applyBorder="1" applyAlignment="1">
      <alignment horizontal="distributed"/>
    </xf>
    <xf numFmtId="0" fontId="14" fillId="11" borderId="38" xfId="0" applyFont="1" applyFill="1" applyBorder="1" applyAlignment="1">
      <alignment horizontal="distributed"/>
    </xf>
    <xf numFmtId="0" fontId="14" fillId="11" borderId="12" xfId="0" applyFont="1" applyFill="1" applyBorder="1" applyAlignment="1">
      <alignment horizontal="distributed"/>
    </xf>
    <xf numFmtId="0" fontId="14" fillId="5" borderId="36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35" xfId="0" applyFont="1" applyBorder="1" applyAlignment="1">
      <alignment horizontal="distributed"/>
    </xf>
    <xf numFmtId="0" fontId="5" fillId="5" borderId="46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distributed"/>
    </xf>
    <xf numFmtId="0" fontId="5" fillId="11" borderId="11" xfId="0" applyFont="1" applyFill="1" applyBorder="1" applyAlignment="1">
      <alignment horizontal="distributed"/>
    </xf>
    <xf numFmtId="0" fontId="5" fillId="11" borderId="12" xfId="0" applyFont="1" applyFill="1" applyBorder="1" applyAlignment="1">
      <alignment horizontal="distributed"/>
    </xf>
    <xf numFmtId="0" fontId="5" fillId="5" borderId="58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distributed"/>
    </xf>
    <xf numFmtId="0" fontId="3" fillId="5" borderId="51" xfId="0" applyFont="1" applyFill="1" applyBorder="1" applyAlignment="1">
      <alignment horizontal="distributed"/>
    </xf>
    <xf numFmtId="0" fontId="3" fillId="0" borderId="70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4" fillId="0" borderId="79" xfId="0" applyFont="1" applyBorder="1" applyAlignment="1">
      <alignment horizontal="left" vertical="center"/>
    </xf>
    <xf numFmtId="0" fontId="5" fillId="0" borderId="22" xfId="0" applyFont="1" applyBorder="1"/>
    <xf numFmtId="0" fontId="5" fillId="0" borderId="4" xfId="0" applyFont="1" applyBorder="1"/>
    <xf numFmtId="0" fontId="5" fillId="13" borderId="4" xfId="0" applyFont="1" applyFill="1" applyBorder="1"/>
    <xf numFmtId="0" fontId="5" fillId="0" borderId="20" xfId="0" applyFont="1" applyBorder="1"/>
    <xf numFmtId="0" fontId="11" fillId="0" borderId="44" xfId="0" applyFont="1" applyBorder="1"/>
    <xf numFmtId="0" fontId="5" fillId="11" borderId="13" xfId="0" applyFont="1" applyFill="1" applyBorder="1" applyAlignment="1">
      <alignment horizontal="distributed"/>
    </xf>
    <xf numFmtId="0" fontId="8" fillId="0" borderId="45" xfId="0" applyFont="1" applyBorder="1" applyAlignment="1">
      <alignment horizontal="center"/>
    </xf>
    <xf numFmtId="0" fontId="4" fillId="0" borderId="71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5" fillId="0" borderId="18" xfId="0" applyFont="1" applyBorder="1"/>
    <xf numFmtId="0" fontId="5" fillId="13" borderId="1" xfId="0" applyFont="1" applyFill="1" applyBorder="1"/>
    <xf numFmtId="0" fontId="11" fillId="0" borderId="47" xfId="0" applyFont="1" applyBorder="1"/>
    <xf numFmtId="0" fontId="5" fillId="11" borderId="73" xfId="0" applyFont="1" applyFill="1" applyBorder="1" applyAlignment="1">
      <alignment horizontal="distributed"/>
    </xf>
    <xf numFmtId="0" fontId="4" fillId="0" borderId="71" xfId="0" applyFont="1" applyBorder="1" applyAlignment="1">
      <alignment horizontal="left" vertical="center" wrapText="1"/>
    </xf>
    <xf numFmtId="0" fontId="4" fillId="0" borderId="45" xfId="0" applyFont="1" applyBorder="1" applyAlignment="1">
      <alignment vertical="center" wrapText="1"/>
    </xf>
    <xf numFmtId="0" fontId="3" fillId="14" borderId="47" xfId="0" applyFont="1" applyFill="1" applyBorder="1" applyAlignment="1">
      <alignment horizontal="left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5" fillId="14" borderId="22" xfId="0" applyFont="1" applyFill="1" applyBorder="1"/>
    <xf numFmtId="0" fontId="5" fillId="14" borderId="4" xfId="0" applyFont="1" applyFill="1" applyBorder="1"/>
    <xf numFmtId="0" fontId="0" fillId="14" borderId="20" xfId="0" applyFill="1" applyBorder="1"/>
    <xf numFmtId="0" fontId="5" fillId="15" borderId="7" xfId="0" applyFont="1" applyFill="1" applyBorder="1" applyAlignment="1">
      <alignment horizontal="distributed"/>
    </xf>
    <xf numFmtId="0" fontId="5" fillId="15" borderId="69" xfId="0" applyFont="1" applyFill="1" applyBorder="1" applyAlignment="1">
      <alignment horizontal="distributed"/>
    </xf>
    <xf numFmtId="0" fontId="5" fillId="14" borderId="20" xfId="0" applyFont="1" applyFill="1" applyBorder="1"/>
    <xf numFmtId="0" fontId="5" fillId="11" borderId="7" xfId="0" applyFont="1" applyFill="1" applyBorder="1" applyAlignment="1">
      <alignment horizontal="distributed"/>
    </xf>
    <xf numFmtId="0" fontId="5" fillId="11" borderId="24" xfId="0" applyFont="1" applyFill="1" applyBorder="1" applyAlignment="1">
      <alignment horizontal="distributed"/>
    </xf>
    <xf numFmtId="0" fontId="0" fillId="14" borderId="22" xfId="0" applyFill="1" applyBorder="1"/>
    <xf numFmtId="0" fontId="0" fillId="14" borderId="4" xfId="0" applyFill="1" applyBorder="1"/>
    <xf numFmtId="0" fontId="5" fillId="5" borderId="79" xfId="0" applyFont="1" applyFill="1" applyBorder="1" applyAlignment="1">
      <alignment horizontal="distributed"/>
    </xf>
    <xf numFmtId="0" fontId="8" fillId="5" borderId="47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distributed"/>
    </xf>
    <xf numFmtId="0" fontId="14" fillId="5" borderId="46" xfId="0" applyFont="1" applyFill="1" applyBorder="1" applyAlignment="1">
      <alignment horizontal="distributed"/>
    </xf>
    <xf numFmtId="0" fontId="8" fillId="5" borderId="58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distributed"/>
    </xf>
    <xf numFmtId="0" fontId="5" fillId="5" borderId="20" xfId="0" applyFont="1" applyFill="1" applyBorder="1" applyAlignment="1">
      <alignment horizontal="distributed"/>
    </xf>
    <xf numFmtId="0" fontId="14" fillId="5" borderId="2" xfId="0" applyFont="1" applyFill="1" applyBorder="1" applyAlignment="1">
      <alignment horizontal="center"/>
    </xf>
    <xf numFmtId="0" fontId="4" fillId="0" borderId="71" xfId="0" applyFont="1" applyBorder="1" applyAlignment="1">
      <alignment vertical="top" wrapText="1"/>
    </xf>
    <xf numFmtId="0" fontId="4" fillId="5" borderId="45" xfId="0" applyFont="1" applyFill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5" fillId="11" borderId="69" xfId="0" applyFont="1" applyFill="1" applyBorder="1" applyAlignment="1">
      <alignment horizontal="distributed"/>
    </xf>
    <xf numFmtId="0" fontId="5" fillId="13" borderId="20" xfId="0" applyFont="1" applyFill="1" applyBorder="1"/>
    <xf numFmtId="0" fontId="20" fillId="0" borderId="45" xfId="0" applyFont="1" applyBorder="1"/>
    <xf numFmtId="0" fontId="4" fillId="0" borderId="45" xfId="0" applyFont="1" applyBorder="1" applyAlignment="1">
      <alignment horizontal="left" vertical="center" wrapText="1"/>
    </xf>
    <xf numFmtId="0" fontId="20" fillId="0" borderId="46" xfId="0" applyFont="1" applyBorder="1"/>
    <xf numFmtId="0" fontId="5" fillId="16" borderId="4" xfId="0" applyFont="1" applyFill="1" applyBorder="1"/>
    <xf numFmtId="0" fontId="5" fillId="16" borderId="1" xfId="0" applyFont="1" applyFill="1" applyBorder="1"/>
    <xf numFmtId="0" fontId="5" fillId="17" borderId="4" xfId="0" applyFont="1" applyFill="1" applyBorder="1"/>
    <xf numFmtId="0" fontId="5" fillId="18" borderId="4" xfId="0" applyFont="1" applyFill="1" applyBorder="1"/>
    <xf numFmtId="0" fontId="3" fillId="13" borderId="11" xfId="0" applyFont="1" applyFill="1" applyBorder="1" applyAlignment="1">
      <alignment horizontal="distributed"/>
    </xf>
    <xf numFmtId="0" fontId="5" fillId="19" borderId="4" xfId="0" applyFont="1" applyFill="1" applyBorder="1"/>
    <xf numFmtId="0" fontId="4" fillId="5" borderId="71" xfId="0" applyFont="1" applyFill="1" applyBorder="1" applyAlignment="1">
      <alignment horizontal="left" vertical="center"/>
    </xf>
    <xf numFmtId="0" fontId="5" fillId="5" borderId="18" xfId="0" applyFont="1" applyFill="1" applyBorder="1"/>
    <xf numFmtId="0" fontId="4" fillId="5" borderId="71" xfId="0" applyFont="1" applyFill="1" applyBorder="1" applyAlignment="1">
      <alignment horizontal="left" vertical="center" wrapText="1"/>
    </xf>
    <xf numFmtId="0" fontId="5" fillId="21" borderId="1" xfId="0" applyFont="1" applyFill="1" applyBorder="1"/>
    <xf numFmtId="0" fontId="4" fillId="5" borderId="4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/>
    </xf>
    <xf numFmtId="0" fontId="3" fillId="0" borderId="51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4" fillId="0" borderId="71" xfId="0" applyFont="1" applyFill="1" applyBorder="1" applyAlignment="1">
      <alignment horizontal="left" vertical="center" wrapText="1"/>
    </xf>
    <xf numFmtId="0" fontId="7" fillId="5" borderId="45" xfId="0" applyFont="1" applyFill="1" applyBorder="1" applyAlignment="1">
      <alignment vertical="top" wrapText="1"/>
    </xf>
    <xf numFmtId="0" fontId="20" fillId="0" borderId="47" xfId="0" applyFont="1" applyBorder="1"/>
    <xf numFmtId="0" fontId="4" fillId="14" borderId="47" xfId="0" applyFont="1" applyFill="1" applyBorder="1" applyAlignment="1">
      <alignment horizontal="left" wrapText="1"/>
    </xf>
    <xf numFmtId="0" fontId="4" fillId="14" borderId="46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5" fillId="13" borderId="17" xfId="0" applyFont="1" applyFill="1" applyBorder="1"/>
    <xf numFmtId="0" fontId="5" fillId="17" borderId="1" xfId="0" applyFont="1" applyFill="1" applyBorder="1"/>
    <xf numFmtId="0" fontId="5" fillId="20" borderId="1" xfId="0" applyFont="1" applyFill="1" applyBorder="1"/>
    <xf numFmtId="0" fontId="5" fillId="0" borderId="17" xfId="0" applyFont="1" applyFill="1" applyBorder="1"/>
    <xf numFmtId="0" fontId="8" fillId="14" borderId="45" xfId="0" applyFont="1" applyFill="1" applyBorder="1" applyAlignment="1">
      <alignment horizontal="left" vertical="center" wrapText="1"/>
    </xf>
    <xf numFmtId="0" fontId="8" fillId="14" borderId="46" xfId="0" applyFont="1" applyFill="1" applyBorder="1" applyAlignment="1">
      <alignment horizontal="left" vertical="center" wrapText="1"/>
    </xf>
    <xf numFmtId="0" fontId="5" fillId="22" borderId="17" xfId="0" applyFont="1" applyFill="1" applyBorder="1"/>
    <xf numFmtId="0" fontId="5" fillId="22" borderId="1" xfId="0" applyFont="1" applyFill="1" applyBorder="1"/>
    <xf numFmtId="0" fontId="7" fillId="0" borderId="7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4" fillId="5" borderId="71" xfId="0" applyFont="1" applyFill="1" applyBorder="1" applyAlignment="1">
      <alignment vertical="top" wrapText="1"/>
    </xf>
    <xf numFmtId="0" fontId="3" fillId="14" borderId="55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distributed"/>
    </xf>
    <xf numFmtId="0" fontId="4" fillId="0" borderId="45" xfId="0" applyFont="1" applyBorder="1" applyAlignment="1">
      <alignment vertical="top"/>
    </xf>
    <xf numFmtId="0" fontId="4" fillId="0" borderId="45" xfId="0" applyFont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22" fillId="13" borderId="1" xfId="0" applyFont="1" applyFill="1" applyBorder="1"/>
    <xf numFmtId="0" fontId="22" fillId="0" borderId="17" xfId="0" applyFont="1" applyBorder="1"/>
    <xf numFmtId="0" fontId="22" fillId="5" borderId="17" xfId="0" applyFont="1" applyFill="1" applyBorder="1"/>
    <xf numFmtId="0" fontId="22" fillId="13" borderId="4" xfId="0" applyFont="1" applyFill="1" applyBorder="1"/>
    <xf numFmtId="0" fontId="22" fillId="0" borderId="20" xfId="0" applyFont="1" applyFill="1" applyBorder="1"/>
    <xf numFmtId="0" fontId="22" fillId="14" borderId="20" xfId="0" applyFont="1" applyFill="1" applyBorder="1"/>
    <xf numFmtId="0" fontId="22" fillId="14" borderId="22" xfId="0" applyFont="1" applyFill="1" applyBorder="1"/>
    <xf numFmtId="0" fontId="22" fillId="14" borderId="4" xfId="0" applyFont="1" applyFill="1" applyBorder="1"/>
    <xf numFmtId="0" fontId="8" fillId="5" borderId="45" xfId="0" applyFont="1" applyFill="1" applyBorder="1" applyAlignment="1">
      <alignment horizontal="center"/>
    </xf>
    <xf numFmtId="0" fontId="5" fillId="22" borderId="20" xfId="0" applyFont="1" applyFill="1" applyBorder="1"/>
    <xf numFmtId="0" fontId="3" fillId="14" borderId="20" xfId="0" applyFont="1" applyFill="1" applyBorder="1"/>
    <xf numFmtId="0" fontId="4" fillId="0" borderId="44" xfId="0" applyFont="1" applyBorder="1" applyAlignment="1">
      <alignment vertical="center"/>
    </xf>
    <xf numFmtId="0" fontId="4" fillId="5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5" borderId="45" xfId="0" applyFont="1" applyFill="1" applyBorder="1" applyAlignment="1">
      <alignment vertical="center" wrapText="1"/>
    </xf>
    <xf numFmtId="0" fontId="3" fillId="0" borderId="3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4" xfId="0" applyFont="1" applyBorder="1"/>
    <xf numFmtId="0" fontId="3" fillId="0" borderId="48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11" fillId="6" borderId="9" xfId="0" applyFont="1" applyFill="1" applyBorder="1"/>
    <xf numFmtId="0" fontId="11" fillId="6" borderId="10" xfId="0" applyFont="1" applyFill="1" applyBorder="1"/>
    <xf numFmtId="0" fontId="4" fillId="0" borderId="26" xfId="0" applyFont="1" applyBorder="1"/>
    <xf numFmtId="0" fontId="13" fillId="5" borderId="54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textRotation="90" wrapText="1"/>
    </xf>
    <xf numFmtId="0" fontId="13" fillId="5" borderId="50" xfId="0" applyFont="1" applyFill="1" applyBorder="1" applyAlignment="1">
      <alignment horizontal="center" vertical="center" textRotation="90" wrapText="1"/>
    </xf>
    <xf numFmtId="0" fontId="13" fillId="5" borderId="51" xfId="0" applyFont="1" applyFill="1" applyBorder="1" applyAlignment="1">
      <alignment horizontal="center" vertical="center" textRotation="90" wrapText="1"/>
    </xf>
    <xf numFmtId="0" fontId="15" fillId="5" borderId="52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5" fillId="5" borderId="63" xfId="0" applyFont="1" applyFill="1" applyBorder="1" applyAlignment="1">
      <alignment horizontal="center"/>
    </xf>
    <xf numFmtId="0" fontId="15" fillId="5" borderId="80" xfId="0" applyFont="1" applyFill="1" applyBorder="1" applyAlignment="1">
      <alignment horizontal="center"/>
    </xf>
    <xf numFmtId="0" fontId="15" fillId="5" borderId="82" xfId="0" applyFont="1" applyFill="1" applyBorder="1" applyAlignment="1">
      <alignment horizontal="center"/>
    </xf>
    <xf numFmtId="0" fontId="15" fillId="5" borderId="81" xfId="0" applyFont="1" applyFill="1" applyBorder="1" applyAlignment="1">
      <alignment horizontal="center"/>
    </xf>
    <xf numFmtId="0" fontId="23" fillId="5" borderId="47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1" fontId="23" fillId="5" borderId="21" xfId="0" applyNumberFormat="1" applyFont="1" applyFill="1" applyBorder="1" applyAlignment="1">
      <alignment horizontal="left" vertical="center" wrapText="1"/>
    </xf>
    <xf numFmtId="1" fontId="23" fillId="5" borderId="28" xfId="0" applyNumberFormat="1" applyFont="1" applyFill="1" applyBorder="1" applyAlignment="1">
      <alignment horizontal="center"/>
    </xf>
    <xf numFmtId="1" fontId="23" fillId="5" borderId="4" xfId="0" applyNumberFormat="1" applyFont="1" applyFill="1" applyBorder="1" applyAlignment="1">
      <alignment horizontal="center"/>
    </xf>
    <xf numFmtId="1" fontId="23" fillId="5" borderId="29" xfId="0" applyNumberFormat="1" applyFont="1" applyFill="1" applyBorder="1" applyAlignment="1">
      <alignment horizontal="center"/>
    </xf>
    <xf numFmtId="1" fontId="23" fillId="5" borderId="22" xfId="0" applyNumberFormat="1" applyFont="1" applyFill="1" applyBorder="1" applyAlignment="1">
      <alignment horizontal="center"/>
    </xf>
    <xf numFmtId="1" fontId="23" fillId="5" borderId="20" xfId="0" applyNumberFormat="1" applyFont="1" applyFill="1" applyBorder="1" applyAlignment="1">
      <alignment horizontal="center"/>
    </xf>
    <xf numFmtId="1" fontId="23" fillId="5" borderId="29" xfId="0" applyNumberFormat="1" applyFont="1" applyFill="1" applyBorder="1" applyAlignment="1">
      <alignment horizontal="center" wrapText="1"/>
    </xf>
    <xf numFmtId="0" fontId="23" fillId="5" borderId="48" xfId="0" applyFont="1" applyFill="1" applyBorder="1" applyAlignment="1">
      <alignment horizontal="center" vertical="center" wrapText="1"/>
    </xf>
    <xf numFmtId="0" fontId="23" fillId="5" borderId="48" xfId="0" applyFont="1" applyFill="1" applyBorder="1" applyAlignment="1">
      <alignment horizontal="left" vertical="center" wrapText="1"/>
    </xf>
    <xf numFmtId="0" fontId="23" fillId="5" borderId="66" xfId="0" applyFont="1" applyFill="1" applyBorder="1" applyAlignment="1">
      <alignment horizontal="left" vertical="center" wrapText="1"/>
    </xf>
    <xf numFmtId="1" fontId="23" fillId="5" borderId="38" xfId="0" applyNumberFormat="1" applyFont="1" applyFill="1" applyBorder="1" applyAlignment="1">
      <alignment horizontal="center"/>
    </xf>
    <xf numFmtId="1" fontId="23" fillId="5" borderId="11" xfId="0" applyNumberFormat="1" applyFont="1" applyFill="1" applyBorder="1" applyAlignment="1">
      <alignment horizontal="center"/>
    </xf>
    <xf numFmtId="1" fontId="23" fillId="5" borderId="12" xfId="0" applyNumberFormat="1" applyFont="1" applyFill="1" applyBorder="1" applyAlignment="1">
      <alignment horizontal="center"/>
    </xf>
    <xf numFmtId="1" fontId="23" fillId="5" borderId="16" xfId="0" applyNumberFormat="1" applyFont="1" applyFill="1" applyBorder="1" applyAlignment="1">
      <alignment horizontal="center"/>
    </xf>
    <xf numFmtId="1" fontId="23" fillId="5" borderId="19" xfId="0" applyNumberFormat="1" applyFont="1" applyFill="1" applyBorder="1" applyAlignment="1">
      <alignment horizontal="center"/>
    </xf>
    <xf numFmtId="1" fontId="23" fillId="5" borderId="12" xfId="0" applyNumberFormat="1" applyFont="1" applyFill="1" applyBorder="1" applyAlignment="1">
      <alignment horizontal="center" wrapText="1"/>
    </xf>
    <xf numFmtId="0" fontId="12" fillId="5" borderId="41" xfId="0" applyFont="1" applyFill="1" applyBorder="1" applyAlignment="1">
      <alignment horizontal="left" vertical="center" wrapText="1"/>
    </xf>
    <xf numFmtId="1" fontId="15" fillId="5" borderId="85" xfId="0" applyNumberFormat="1" applyFont="1" applyFill="1" applyBorder="1" applyAlignment="1">
      <alignment horizontal="center"/>
    </xf>
    <xf numFmtId="1" fontId="15" fillId="5" borderId="86" xfId="0" applyNumberFormat="1" applyFont="1" applyFill="1" applyBorder="1" applyAlignment="1">
      <alignment horizontal="center"/>
    </xf>
    <xf numFmtId="1" fontId="15" fillId="5" borderId="87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1" fontId="15" fillId="5" borderId="90" xfId="0" applyNumberFormat="1" applyFont="1" applyFill="1" applyBorder="1" applyAlignment="1">
      <alignment horizontal="center"/>
    </xf>
    <xf numFmtId="1" fontId="15" fillId="5" borderId="91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left" vertical="center" wrapText="1"/>
    </xf>
    <xf numFmtId="0" fontId="15" fillId="5" borderId="92" xfId="0" applyFont="1" applyFill="1" applyBorder="1" applyAlignment="1">
      <alignment horizontal="center"/>
    </xf>
    <xf numFmtId="0" fontId="15" fillId="5" borderId="93" xfId="0" applyFont="1" applyFill="1" applyBorder="1" applyAlignment="1">
      <alignment horizontal="center"/>
    </xf>
    <xf numFmtId="0" fontId="15" fillId="5" borderId="91" xfId="0" applyFont="1" applyFill="1" applyBorder="1" applyAlignment="1">
      <alignment horizontal="center"/>
    </xf>
    <xf numFmtId="0" fontId="15" fillId="5" borderId="94" xfId="0" applyFont="1" applyFill="1" applyBorder="1" applyAlignment="1">
      <alignment horizontal="center"/>
    </xf>
    <xf numFmtId="0" fontId="15" fillId="5" borderId="90" xfId="0" applyFont="1" applyFill="1" applyBorder="1" applyAlignment="1">
      <alignment horizontal="center"/>
    </xf>
    <xf numFmtId="0" fontId="15" fillId="5" borderId="9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 wrapText="1"/>
    </xf>
    <xf numFmtId="0" fontId="25" fillId="5" borderId="30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13" fillId="5" borderId="61" xfId="0" applyFont="1" applyFill="1" applyBorder="1" applyAlignment="1">
      <alignment horizontal="center"/>
    </xf>
    <xf numFmtId="0" fontId="13" fillId="5" borderId="94" xfId="0" applyFont="1" applyFill="1" applyBorder="1" applyAlignment="1">
      <alignment horizontal="center"/>
    </xf>
    <xf numFmtId="0" fontId="13" fillId="5" borderId="90" xfId="0" applyFont="1" applyFill="1" applyBorder="1" applyAlignment="1">
      <alignment horizontal="center"/>
    </xf>
    <xf numFmtId="0" fontId="13" fillId="5" borderId="95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1" xfId="0" applyFont="1" applyFill="1" applyBorder="1" applyAlignment="1">
      <alignment horizontal="center"/>
    </xf>
    <xf numFmtId="0" fontId="13" fillId="5" borderId="90" xfId="0" applyNumberFormat="1" applyFont="1" applyFill="1" applyBorder="1" applyAlignment="1">
      <alignment horizontal="center"/>
    </xf>
    <xf numFmtId="0" fontId="12" fillId="5" borderId="34" xfId="0" applyFont="1" applyFill="1" applyBorder="1" applyAlignment="1">
      <alignment horizontal="left" vertical="center" wrapText="1"/>
    </xf>
    <xf numFmtId="0" fontId="13" fillId="5" borderId="98" xfId="0" applyFont="1" applyFill="1" applyBorder="1" applyAlignment="1">
      <alignment horizontal="center"/>
    </xf>
    <xf numFmtId="0" fontId="13" fillId="5" borderId="99" xfId="0" applyFont="1" applyFill="1" applyBorder="1" applyAlignment="1">
      <alignment horizontal="center"/>
    </xf>
    <xf numFmtId="0" fontId="13" fillId="5" borderId="100" xfId="0" applyNumberFormat="1" applyFont="1" applyFill="1" applyBorder="1" applyAlignment="1">
      <alignment horizontal="center"/>
    </xf>
    <xf numFmtId="0" fontId="13" fillId="5" borderId="101" xfId="0" applyFont="1" applyFill="1" applyBorder="1" applyAlignment="1">
      <alignment horizontal="center"/>
    </xf>
    <xf numFmtId="0" fontId="13" fillId="5" borderId="10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1" fontId="15" fillId="5" borderId="102" xfId="0" applyNumberFormat="1" applyFont="1" applyFill="1" applyBorder="1" applyAlignment="1">
      <alignment horizontal="center"/>
    </xf>
    <xf numFmtId="0" fontId="5" fillId="23" borderId="1" xfId="0" applyFont="1" applyFill="1" applyBorder="1"/>
    <xf numFmtId="0" fontId="5" fillId="24" borderId="4" xfId="0" applyFont="1" applyFill="1" applyBorder="1"/>
    <xf numFmtId="0" fontId="5" fillId="25" borderId="1" xfId="0" applyFont="1" applyFill="1" applyBorder="1"/>
    <xf numFmtId="0" fontId="5" fillId="26" borderId="4" xfId="0" applyFont="1" applyFill="1" applyBorder="1"/>
    <xf numFmtId="0" fontId="22" fillId="22" borderId="17" xfId="0" applyFont="1" applyFill="1" applyBorder="1"/>
    <xf numFmtId="0" fontId="3" fillId="0" borderId="43" xfId="0" applyFont="1" applyBorder="1" applyAlignment="1">
      <alignment horizontal="center"/>
    </xf>
    <xf numFmtId="0" fontId="2" fillId="0" borderId="25" xfId="0" applyFont="1" applyBorder="1"/>
    <xf numFmtId="0" fontId="11" fillId="0" borderId="38" xfId="0" applyFont="1" applyBorder="1"/>
    <xf numFmtId="0" fontId="11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3" fillId="5" borderId="47" xfId="0" applyFont="1" applyFill="1" applyBorder="1" applyAlignment="1">
      <alignment wrapText="1"/>
    </xf>
    <xf numFmtId="0" fontId="3" fillId="5" borderId="47" xfId="0" applyFont="1" applyFill="1" applyBorder="1" applyAlignment="1">
      <alignment horizontal="left" wrapText="1"/>
    </xf>
    <xf numFmtId="0" fontId="14" fillId="5" borderId="4" xfId="0" applyNumberFormat="1" applyFont="1" applyFill="1" applyBorder="1" applyAlignment="1">
      <alignment horizontal="distributed"/>
    </xf>
    <xf numFmtId="0" fontId="5" fillId="12" borderId="4" xfId="0" applyFont="1" applyFill="1" applyBorder="1"/>
    <xf numFmtId="0" fontId="5" fillId="11" borderId="28" xfId="0" applyFont="1" applyFill="1" applyBorder="1" applyAlignment="1">
      <alignment horizontal="distributed"/>
    </xf>
    <xf numFmtId="0" fontId="5" fillId="11" borderId="29" xfId="0" applyFont="1" applyFill="1" applyBorder="1" applyAlignment="1">
      <alignment horizontal="distributed"/>
    </xf>
    <xf numFmtId="0" fontId="3" fillId="5" borderId="45" xfId="0" applyFont="1" applyFill="1" applyBorder="1" applyAlignment="1">
      <alignment horizontal="justify" wrapText="1"/>
    </xf>
    <xf numFmtId="0" fontId="5" fillId="5" borderId="47" xfId="0" applyFont="1" applyFill="1" applyBorder="1" applyAlignment="1">
      <alignment horizontal="distributed"/>
    </xf>
    <xf numFmtId="0" fontId="3" fillId="5" borderId="45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distributed"/>
    </xf>
    <xf numFmtId="0" fontId="14" fillId="27" borderId="1" xfId="0" applyFont="1" applyFill="1" applyBorder="1" applyAlignment="1">
      <alignment horizontal="center"/>
    </xf>
    <xf numFmtId="0" fontId="14" fillId="5" borderId="45" xfId="0" applyFont="1" applyFill="1" applyBorder="1" applyAlignment="1">
      <alignment horizontal="distributed"/>
    </xf>
    <xf numFmtId="0" fontId="3" fillId="5" borderId="45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3" fillId="28" borderId="47" xfId="0" applyFont="1" applyFill="1" applyBorder="1" applyAlignment="1">
      <alignment wrapText="1"/>
    </xf>
    <xf numFmtId="0" fontId="14" fillId="5" borderId="19" xfId="0" applyFont="1" applyFill="1" applyBorder="1"/>
    <xf numFmtId="0" fontId="5" fillId="11" borderId="31" xfId="0" applyFont="1" applyFill="1" applyBorder="1" applyAlignment="1">
      <alignment horizontal="distributed"/>
    </xf>
    <xf numFmtId="0" fontId="5" fillId="11" borderId="39" xfId="0" applyFont="1" applyFill="1" applyBorder="1" applyAlignment="1">
      <alignment horizontal="distributed"/>
    </xf>
    <xf numFmtId="0" fontId="14" fillId="5" borderId="2" xfId="0" applyFont="1" applyFill="1" applyBorder="1" applyAlignment="1">
      <alignment horizontal="distributed"/>
    </xf>
    <xf numFmtId="0" fontId="14" fillId="5" borderId="46" xfId="0" applyFont="1" applyFill="1" applyBorder="1" applyAlignment="1">
      <alignment horizontal="center"/>
    </xf>
    <xf numFmtId="0" fontId="5" fillId="11" borderId="36" xfId="0" applyFont="1" applyFill="1" applyBorder="1" applyAlignment="1">
      <alignment horizontal="distributed"/>
    </xf>
    <xf numFmtId="0" fontId="5" fillId="11" borderId="35" xfId="0" applyFont="1" applyFill="1" applyBorder="1" applyAlignment="1">
      <alignment horizontal="distributed"/>
    </xf>
    <xf numFmtId="49" fontId="5" fillId="5" borderId="15" xfId="0" applyNumberFormat="1" applyFont="1" applyFill="1" applyBorder="1" applyAlignment="1">
      <alignment horizontal="distributed"/>
    </xf>
    <xf numFmtId="0" fontId="5" fillId="5" borderId="32" xfId="0" applyFont="1" applyFill="1" applyBorder="1" applyAlignment="1">
      <alignment horizontal="left"/>
    </xf>
    <xf numFmtId="0" fontId="4" fillId="5" borderId="78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5" borderId="71" xfId="0" applyFont="1" applyFill="1" applyBorder="1"/>
    <xf numFmtId="0" fontId="4" fillId="5" borderId="31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4" fillId="5" borderId="30" xfId="0" applyFont="1" applyFill="1" applyBorder="1"/>
    <xf numFmtId="0" fontId="4" fillId="5" borderId="7" xfId="0" applyFont="1" applyFill="1" applyBorder="1"/>
    <xf numFmtId="0" fontId="4" fillId="5" borderId="3" xfId="0" applyFont="1" applyFill="1" applyBorder="1"/>
    <xf numFmtId="0" fontId="4" fillId="5" borderId="73" xfId="0" applyFont="1" applyFill="1" applyBorder="1"/>
    <xf numFmtId="0" fontId="4" fillId="5" borderId="18" xfId="0" applyFont="1" applyFill="1" applyBorder="1"/>
    <xf numFmtId="0" fontId="4" fillId="5" borderId="79" xfId="0" applyFont="1" applyFill="1" applyBorder="1"/>
    <xf numFmtId="0" fontId="4" fillId="5" borderId="25" xfId="0" applyFont="1" applyFill="1" applyBorder="1"/>
    <xf numFmtId="0" fontId="4" fillId="5" borderId="26" xfId="0" applyFont="1" applyFill="1" applyBorder="1"/>
    <xf numFmtId="0" fontId="4" fillId="5" borderId="76" xfId="0" applyFont="1" applyFill="1" applyBorder="1"/>
    <xf numFmtId="0" fontId="4" fillId="5" borderId="22" xfId="0" applyFont="1" applyFill="1" applyBorder="1"/>
    <xf numFmtId="0" fontId="4" fillId="5" borderId="4" xfId="0" applyFont="1" applyFill="1" applyBorder="1"/>
    <xf numFmtId="0" fontId="4" fillId="5" borderId="78" xfId="0" applyFont="1" applyFill="1" applyBorder="1"/>
    <xf numFmtId="0" fontId="4" fillId="5" borderId="16" xfId="0" applyFont="1" applyFill="1" applyBorder="1"/>
    <xf numFmtId="0" fontId="4" fillId="5" borderId="61" xfId="0" applyFont="1" applyFill="1" applyBorder="1"/>
    <xf numFmtId="0" fontId="4" fillId="5" borderId="77" xfId="0" applyFont="1" applyFill="1" applyBorder="1"/>
    <xf numFmtId="0" fontId="3" fillId="0" borderId="17" xfId="0" applyFont="1" applyBorder="1" applyAlignment="1">
      <alignment horizontal="center"/>
    </xf>
    <xf numFmtId="1" fontId="15" fillId="5" borderId="28" xfId="0" applyNumberFormat="1" applyFont="1" applyFill="1" applyBorder="1" applyAlignment="1">
      <alignment horizontal="center" vertical="center"/>
    </xf>
    <xf numFmtId="1" fontId="15" fillId="5" borderId="29" xfId="0" applyNumberFormat="1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" fontId="15" fillId="5" borderId="30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15" fillId="5" borderId="31" xfId="0" applyNumberFormat="1" applyFont="1" applyFill="1" applyBorder="1" applyAlignment="1">
      <alignment horizontal="center" vertical="center"/>
    </xf>
    <xf numFmtId="1" fontId="15" fillId="5" borderId="3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/>
    </xf>
    <xf numFmtId="0" fontId="4" fillId="0" borderId="44" xfId="0" applyFont="1" applyBorder="1"/>
    <xf numFmtId="0" fontId="0" fillId="0" borderId="0" xfId="0" applyBorder="1"/>
    <xf numFmtId="0" fontId="3" fillId="0" borderId="6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26" fillId="0" borderId="0" xfId="0" applyFont="1" applyAlignment="1"/>
    <xf numFmtId="0" fontId="26" fillId="0" borderId="0" xfId="0" applyFont="1"/>
    <xf numFmtId="0" fontId="9" fillId="0" borderId="52" xfId="0" applyFont="1" applyBorder="1"/>
    <xf numFmtId="0" fontId="9" fillId="0" borderId="42" xfId="0" applyFont="1" applyBorder="1"/>
    <xf numFmtId="0" fontId="9" fillId="0" borderId="44" xfId="0" applyFont="1" applyBorder="1"/>
    <xf numFmtId="0" fontId="10" fillId="0" borderId="42" xfId="0" applyFont="1" applyBorder="1"/>
    <xf numFmtId="0" fontId="9" fillId="0" borderId="45" xfId="0" applyFont="1" applyBorder="1"/>
    <xf numFmtId="0" fontId="10" fillId="0" borderId="47" xfId="0" applyFont="1" applyBorder="1"/>
    <xf numFmtId="0" fontId="9" fillId="0" borderId="48" xfId="0" applyFont="1" applyBorder="1"/>
    <xf numFmtId="0" fontId="9" fillId="0" borderId="46" xfId="0" applyFont="1" applyBorder="1"/>
    <xf numFmtId="0" fontId="9" fillId="0" borderId="23" xfId="0" applyFont="1" applyBorder="1"/>
    <xf numFmtId="0" fontId="0" fillId="0" borderId="1" xfId="0" applyBorder="1"/>
    <xf numFmtId="0" fontId="9" fillId="0" borderId="25" xfId="0" applyFont="1" applyBorder="1"/>
    <xf numFmtId="0" fontId="9" fillId="0" borderId="61" xfId="0" applyFont="1" applyBorder="1"/>
    <xf numFmtId="0" fontId="9" fillId="0" borderId="3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34" xfId="0" applyFont="1" applyBorder="1"/>
    <xf numFmtId="0" fontId="7" fillId="0" borderId="56" xfId="0" applyFont="1" applyBorder="1"/>
    <xf numFmtId="0" fontId="3" fillId="0" borderId="46" xfId="0" applyFont="1" applyBorder="1" applyAlignment="1">
      <alignment vertical="top"/>
    </xf>
    <xf numFmtId="0" fontId="3" fillId="0" borderId="36" xfId="0" applyFont="1" applyBorder="1" applyAlignment="1">
      <alignment horizontal="center" vertical="top"/>
    </xf>
    <xf numFmtId="0" fontId="4" fillId="0" borderId="33" xfId="0" applyFont="1" applyBorder="1"/>
    <xf numFmtId="1" fontId="5" fillId="8" borderId="9" xfId="0" applyNumberFormat="1" applyFont="1" applyFill="1" applyBorder="1" applyAlignment="1">
      <alignment horizontal="right"/>
    </xf>
    <xf numFmtId="1" fontId="5" fillId="8" borderId="62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30" xfId="0" applyFont="1" applyBorder="1"/>
    <xf numFmtId="0" fontId="4" fillId="0" borderId="45" xfId="0" applyFont="1" applyBorder="1"/>
    <xf numFmtId="0" fontId="5" fillId="0" borderId="5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15" borderId="1" xfId="0" applyFont="1" applyFill="1" applyBorder="1" applyAlignment="1">
      <alignment horizontal="distributed"/>
    </xf>
    <xf numFmtId="0" fontId="5" fillId="15" borderId="30" xfId="0" applyFont="1" applyFill="1" applyBorder="1" applyAlignment="1">
      <alignment horizontal="distributed"/>
    </xf>
    <xf numFmtId="0" fontId="5" fillId="15" borderId="8" xfId="0" applyFont="1" applyFill="1" applyBorder="1" applyAlignment="1">
      <alignment horizontal="distributed"/>
    </xf>
    <xf numFmtId="0" fontId="11" fillId="0" borderId="4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7" fillId="14" borderId="58" xfId="0" applyFont="1" applyFill="1" applyBorder="1" applyAlignment="1">
      <alignment horizontal="center"/>
    </xf>
    <xf numFmtId="0" fontId="11" fillId="14" borderId="47" xfId="0" applyFont="1" applyFill="1" applyBorder="1" applyAlignment="1">
      <alignment horizontal="center"/>
    </xf>
    <xf numFmtId="0" fontId="5" fillId="14" borderId="55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74" xfId="0" applyFont="1" applyBorder="1"/>
    <xf numFmtId="0" fontId="8" fillId="6" borderId="58" xfId="0" applyFont="1" applyFill="1" applyBorder="1"/>
    <xf numFmtId="0" fontId="5" fillId="6" borderId="58" xfId="0" applyFont="1" applyFill="1" applyBorder="1" applyAlignment="1">
      <alignment vertical="distributed"/>
    </xf>
    <xf numFmtId="0" fontId="11" fillId="6" borderId="33" xfId="0" applyFont="1" applyFill="1" applyBorder="1"/>
    <xf numFmtId="0" fontId="7" fillId="0" borderId="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7" fillId="0" borderId="1" xfId="0" applyFont="1" applyBorder="1"/>
    <xf numFmtId="0" fontId="28" fillId="0" borderId="0" xfId="0" applyFont="1" applyBorder="1" applyAlignment="1"/>
    <xf numFmtId="1" fontId="4" fillId="0" borderId="4" xfId="0" applyNumberFormat="1" applyFont="1" applyBorder="1"/>
    <xf numFmtId="0" fontId="3" fillId="0" borderId="12" xfId="0" applyFont="1" applyFill="1" applyBorder="1" applyAlignment="1">
      <alignment horizontal="distributed"/>
    </xf>
    <xf numFmtId="0" fontId="4" fillId="0" borderId="7" xfId="0" applyFont="1" applyFill="1" applyBorder="1"/>
    <xf numFmtId="0" fontId="12" fillId="0" borderId="1" xfId="0" applyFont="1" applyFill="1" applyBorder="1"/>
    <xf numFmtId="0" fontId="12" fillId="0" borderId="17" xfId="0" applyFont="1" applyFill="1" applyBorder="1"/>
    <xf numFmtId="0" fontId="11" fillId="0" borderId="11" xfId="0" applyFont="1" applyFill="1" applyBorder="1"/>
    <xf numFmtId="0" fontId="11" fillId="0" borderId="78" xfId="0" applyFont="1" applyFill="1" applyBorder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" vertical="distributed"/>
    </xf>
    <xf numFmtId="0" fontId="0" fillId="0" borderId="10" xfId="0" applyBorder="1"/>
    <xf numFmtId="0" fontId="3" fillId="0" borderId="6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distributed" vertical="distributed"/>
    </xf>
    <xf numFmtId="0" fontId="3" fillId="0" borderId="47" xfId="0" applyFont="1" applyBorder="1" applyAlignment="1">
      <alignment horizontal="distributed" vertical="distributed"/>
    </xf>
    <xf numFmtId="0" fontId="7" fillId="0" borderId="6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12" fillId="5" borderId="104" xfId="0" applyFont="1" applyFill="1" applyBorder="1" applyAlignment="1">
      <alignment horizontal="center" vertical="center" wrapText="1"/>
    </xf>
    <xf numFmtId="0" fontId="12" fillId="5" borderId="106" xfId="0" applyFont="1" applyFill="1" applyBorder="1" applyAlignment="1">
      <alignment horizontal="center" vertical="center" wrapText="1"/>
    </xf>
    <xf numFmtId="0" fontId="12" fillId="5" borderId="103" xfId="0" applyFont="1" applyFill="1" applyBorder="1" applyAlignment="1">
      <alignment horizontal="center" vertical="center" wrapText="1"/>
    </xf>
    <xf numFmtId="0" fontId="12" fillId="5" borderId="105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4" fillId="5" borderId="72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70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textRotation="90" wrapText="1"/>
    </xf>
    <xf numFmtId="0" fontId="14" fillId="5" borderId="7" xfId="0" applyFont="1" applyFill="1" applyBorder="1" applyAlignment="1">
      <alignment horizontal="center" vertical="center" textRotation="90" wrapText="1"/>
    </xf>
    <xf numFmtId="0" fontId="14" fillId="5" borderId="9" xfId="0" applyFont="1" applyFill="1" applyBorder="1" applyAlignment="1">
      <alignment horizontal="center" vertical="center" textRotation="90" wrapText="1"/>
    </xf>
    <xf numFmtId="0" fontId="14" fillId="5" borderId="43" xfId="0" applyFont="1" applyFill="1" applyBorder="1" applyAlignment="1">
      <alignment horizontal="center" vertical="center" textRotation="90" wrapText="1"/>
    </xf>
    <xf numFmtId="0" fontId="14" fillId="5" borderId="59" xfId="0" applyFont="1" applyFill="1" applyBorder="1" applyAlignment="1">
      <alignment horizontal="center" vertical="center" textRotation="90" wrapText="1"/>
    </xf>
    <xf numFmtId="0" fontId="14" fillId="5" borderId="68" xfId="0" applyFont="1" applyFill="1" applyBorder="1" applyAlignment="1">
      <alignment horizontal="center" vertical="center" textRotation="90" wrapText="1"/>
    </xf>
    <xf numFmtId="0" fontId="13" fillId="5" borderId="72" xfId="0" applyFont="1" applyFill="1" applyBorder="1" applyAlignment="1">
      <alignment horizontal="center"/>
    </xf>
    <xf numFmtId="0" fontId="13" fillId="5" borderId="63" xfId="0" applyFont="1" applyFill="1" applyBorder="1" applyAlignment="1">
      <alignment horizontal="center"/>
    </xf>
    <xf numFmtId="0" fontId="13" fillId="5" borderId="70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 vertical="center" textRotation="90" wrapText="1"/>
    </xf>
    <xf numFmtId="0" fontId="14" fillId="5" borderId="62" xfId="0" applyFont="1" applyFill="1" applyBorder="1" applyAlignment="1">
      <alignment horizontal="center" vertical="center" textRotation="90" wrapText="1"/>
    </xf>
    <xf numFmtId="0" fontId="13" fillId="5" borderId="72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distributed"/>
    </xf>
    <xf numFmtId="0" fontId="3" fillId="0" borderId="41" xfId="0" applyFont="1" applyBorder="1" applyAlignment="1">
      <alignment horizontal="center" vertical="distributed"/>
    </xf>
    <xf numFmtId="0" fontId="3" fillId="0" borderId="42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distributed" textRotation="90"/>
    </xf>
    <xf numFmtId="0" fontId="3" fillId="0" borderId="3" xfId="0" applyFont="1" applyBorder="1" applyAlignment="1">
      <alignment horizontal="center" vertical="distributed" textRotation="90"/>
    </xf>
    <xf numFmtId="0" fontId="3" fillId="0" borderId="10" xfId="0" applyFont="1" applyBorder="1" applyAlignment="1">
      <alignment horizontal="center" vertical="distributed" textRotation="90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5" borderId="40" xfId="0" applyFont="1" applyFill="1" applyBorder="1" applyAlignment="1">
      <alignment horizontal="left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23" fillId="5" borderId="57" xfId="0" applyFont="1" applyFill="1" applyBorder="1" applyAlignment="1">
      <alignment horizontal="center" vertical="center" textRotation="90"/>
    </xf>
    <xf numFmtId="0" fontId="23" fillId="5" borderId="60" xfId="0" applyFont="1" applyFill="1" applyBorder="1" applyAlignment="1">
      <alignment horizontal="center" vertical="center" textRotation="90"/>
    </xf>
    <xf numFmtId="0" fontId="23" fillId="5" borderId="58" xfId="0" applyFont="1" applyFill="1" applyBorder="1" applyAlignment="1">
      <alignment horizontal="center" vertical="center" textRotation="90"/>
    </xf>
    <xf numFmtId="0" fontId="15" fillId="5" borderId="83" xfId="0" applyFont="1" applyFill="1" applyBorder="1" applyAlignment="1">
      <alignment horizontal="left"/>
    </xf>
    <xf numFmtId="0" fontId="15" fillId="5" borderId="84" xfId="0" applyFont="1" applyFill="1" applyBorder="1" applyAlignment="1">
      <alignment horizontal="left"/>
    </xf>
    <xf numFmtId="0" fontId="12" fillId="5" borderId="3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5" fillId="5" borderId="88" xfId="0" applyFont="1" applyFill="1" applyBorder="1" applyAlignment="1">
      <alignment horizontal="left"/>
    </xf>
    <xf numFmtId="0" fontId="15" fillId="5" borderId="89" xfId="0" applyFont="1" applyFill="1" applyBorder="1" applyAlignment="1">
      <alignment horizontal="left"/>
    </xf>
    <xf numFmtId="0" fontId="24" fillId="5" borderId="32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5" fillId="5" borderId="91" xfId="0" applyFont="1" applyFill="1" applyBorder="1" applyAlignment="1">
      <alignment horizontal="left"/>
    </xf>
    <xf numFmtId="0" fontId="15" fillId="5" borderId="88" xfId="0" applyFont="1" applyFill="1" applyBorder="1" applyAlignment="1">
      <alignment horizontal="left" wrapText="1"/>
    </xf>
    <xf numFmtId="0" fontId="15" fillId="5" borderId="91" xfId="0" applyFont="1" applyFill="1" applyBorder="1" applyAlignment="1">
      <alignment horizontal="left" wrapText="1"/>
    </xf>
    <xf numFmtId="0" fontId="12" fillId="5" borderId="33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0" fontId="15" fillId="5" borderId="96" xfId="0" applyFont="1" applyFill="1" applyBorder="1" applyAlignment="1">
      <alignment horizontal="left"/>
    </xf>
    <xf numFmtId="0" fontId="15" fillId="5" borderId="97" xfId="0" applyFont="1" applyFill="1" applyBorder="1" applyAlignment="1">
      <alignment horizontal="left"/>
    </xf>
    <xf numFmtId="0" fontId="5" fillId="5" borderId="56" xfId="0" applyFont="1" applyFill="1" applyBorder="1" applyAlignment="1">
      <alignment horizontal="left"/>
    </xf>
    <xf numFmtId="0" fontId="5" fillId="5" borderId="65" xfId="0" applyFont="1" applyFill="1" applyBorder="1" applyAlignment="1">
      <alignment horizontal="left"/>
    </xf>
    <xf numFmtId="0" fontId="5" fillId="5" borderId="77" xfId="0" applyFont="1" applyFill="1" applyBorder="1" applyAlignment="1">
      <alignment horizontal="left"/>
    </xf>
    <xf numFmtId="0" fontId="5" fillId="5" borderId="71" xfId="0" applyFont="1" applyFill="1" applyBorder="1" applyAlignment="1">
      <alignment horizontal="left"/>
    </xf>
    <xf numFmtId="0" fontId="5" fillId="5" borderId="64" xfId="0" applyFont="1" applyFill="1" applyBorder="1" applyAlignment="1">
      <alignment horizontal="left"/>
    </xf>
    <xf numFmtId="0" fontId="5" fillId="5" borderId="73" xfId="0" applyFont="1" applyFill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57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5" borderId="79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75" xfId="0" applyFont="1" applyFill="1" applyBorder="1" applyAlignment="1">
      <alignment horizontal="left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131233</xdr:colOff>
      <xdr:row>34</xdr:row>
      <xdr:rowOff>173588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88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view="pageBreakPreview" zoomScale="90" zoomScaleSheetLayoutView="90" workbookViewId="0">
      <selection activeCell="K4" sqref="K4"/>
    </sheetView>
  </sheetViews>
  <sheetFormatPr defaultRowHeight="15" x14ac:dyDescent="0.25"/>
  <cols>
    <col min="8" max="8" width="17.85546875" customWidth="1"/>
    <col min="14" max="14" width="20.42578125" customWidth="1"/>
    <col min="15" max="15" width="9.140625" hidden="1" customWidth="1"/>
  </cols>
  <sheetData>
    <row r="1" spans="1:1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761"/>
      <c r="M1" s="762"/>
      <c r="N1" s="762"/>
      <c r="O1" s="762"/>
    </row>
    <row r="2" spans="1:1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696"/>
      <c r="L2" s="761"/>
      <c r="M2" s="761"/>
      <c r="N2" s="761"/>
      <c r="O2" s="696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696"/>
      <c r="L3" s="697"/>
      <c r="M3" s="697"/>
      <c r="N3" s="697"/>
      <c r="O3" s="696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696"/>
      <c r="K4" s="696"/>
      <c r="L4" s="765"/>
      <c r="M4" s="765"/>
      <c r="N4" s="765"/>
      <c r="O4" s="696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698"/>
      <c r="L5" s="753"/>
      <c r="M5" s="699"/>
      <c r="N5" s="699"/>
      <c r="O5" s="698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694"/>
      <c r="L6" s="694"/>
      <c r="M6" s="694"/>
      <c r="N6" s="694"/>
      <c r="O6" s="694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694"/>
      <c r="L7" s="694"/>
      <c r="M7" s="694"/>
      <c r="N7" s="694"/>
      <c r="O7" s="694"/>
    </row>
    <row r="8" spans="1:15" ht="15.75" x14ac:dyDescent="0.25">
      <c r="A8" s="764"/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</row>
    <row r="9" spans="1:15" ht="15.75" x14ac:dyDescent="0.25">
      <c r="A9" s="765"/>
      <c r="B9" s="765"/>
      <c r="C9" s="766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284"/>
    </row>
    <row r="10" spans="1:15" ht="15.75" x14ac:dyDescent="0.25">
      <c r="A10" s="765"/>
      <c r="B10" s="765"/>
      <c r="C10" s="765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</row>
    <row r="11" spans="1:15" ht="15.75" x14ac:dyDescent="0.25">
      <c r="A11" s="765"/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</row>
    <row r="12" spans="1:15" ht="15.75" x14ac:dyDescent="0.25">
      <c r="A12" s="765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</row>
    <row r="13" spans="1:15" ht="15.75" x14ac:dyDescent="0.25">
      <c r="A13" s="765"/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761"/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</row>
    <row r="16" spans="1:15" ht="15.75" x14ac:dyDescent="0.25">
      <c r="A16" s="763"/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</row>
    <row r="17" spans="1:15" ht="15.75" x14ac:dyDescent="0.25">
      <c r="A17" s="761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/>
      <c r="B22" s="1"/>
      <c r="C22" s="1"/>
      <c r="D22" s="1"/>
      <c r="E22" s="1"/>
      <c r="F22" s="1"/>
      <c r="G22" s="1"/>
      <c r="H22" s="1"/>
      <c r="I22" s="18"/>
      <c r="J22" s="18"/>
      <c r="K22" s="18"/>
      <c r="L22" s="18"/>
      <c r="M22" s="18"/>
      <c r="N22" s="18"/>
      <c r="O22" s="18"/>
    </row>
    <row r="23" spans="1:15" ht="15.75" x14ac:dyDescent="0.25">
      <c r="A23" s="1"/>
      <c r="B23" s="1"/>
      <c r="C23" s="1"/>
      <c r="D23" s="1"/>
      <c r="E23" s="1"/>
      <c r="F23" s="1"/>
      <c r="G23" s="1"/>
      <c r="H23" s="1"/>
      <c r="I23" s="18"/>
      <c r="J23" s="18"/>
      <c r="K23" s="695"/>
      <c r="L23" s="18"/>
      <c r="M23" s="18"/>
      <c r="N23" s="18"/>
      <c r="O23" s="18"/>
    </row>
    <row r="24" spans="1:15" ht="15.75" x14ac:dyDescent="0.25">
      <c r="A24" s="1"/>
      <c r="B24" s="1"/>
      <c r="C24" s="1"/>
      <c r="D24" s="1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15.75" x14ac:dyDescent="0.25">
      <c r="A25" s="1"/>
      <c r="B25" s="1"/>
      <c r="C25" s="1"/>
      <c r="D25" s="1"/>
      <c r="E25" s="1"/>
      <c r="F25" s="1"/>
      <c r="G25" s="1"/>
      <c r="H25" s="1"/>
      <c r="I25" s="18"/>
      <c r="J25" s="695"/>
      <c r="K25" s="695"/>
      <c r="L25" s="695"/>
      <c r="M25" s="695"/>
      <c r="N25" s="18"/>
      <c r="O25" s="18"/>
    </row>
    <row r="26" spans="1:15" ht="15.75" x14ac:dyDescent="0.25">
      <c r="A26" s="1"/>
      <c r="B26" s="1"/>
      <c r="C26" s="1"/>
      <c r="D26" s="1"/>
      <c r="E26" s="1"/>
      <c r="F26" s="1"/>
      <c r="G26" s="1"/>
      <c r="H26" s="1"/>
      <c r="I26" s="18"/>
      <c r="J26" s="18"/>
      <c r="K26" s="18"/>
      <c r="L26" s="18"/>
      <c r="M26" s="18"/>
    </row>
    <row r="27" spans="1:15" ht="15.75" x14ac:dyDescent="0.25">
      <c r="A27" s="1"/>
      <c r="B27" s="1"/>
      <c r="C27" s="1"/>
      <c r="D27" s="1"/>
      <c r="E27" s="1"/>
      <c r="F27" s="1"/>
      <c r="G27" s="1"/>
      <c r="H27" s="1"/>
      <c r="I27" s="695"/>
      <c r="J27" s="18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"/>
      <c r="H28" s="1"/>
      <c r="I28" s="765"/>
      <c r="J28" s="765"/>
      <c r="K28" s="765"/>
      <c r="L28" s="765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764"/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</row>
    <row r="34" spans="1:15" ht="15.75" x14ac:dyDescent="0.25">
      <c r="A34" s="765"/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</row>
    <row r="35" spans="1:15" ht="15.7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</row>
    <row r="36" spans="1:15" ht="15.75" x14ac:dyDescent="0.25">
      <c r="A36" s="765"/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</row>
    <row r="39" spans="1:15" ht="15.75" x14ac:dyDescent="0.25">
      <c r="A39" s="764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</row>
    <row r="40" spans="1:15" ht="15.75" x14ac:dyDescent="0.25">
      <c r="A40" s="765"/>
      <c r="B40" s="765"/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8"/>
      <c r="J45" s="18"/>
      <c r="K45" s="18"/>
      <c r="L45" s="18"/>
      <c r="M45" s="18"/>
      <c r="N45" s="18"/>
      <c r="O45" s="18"/>
    </row>
    <row r="46" spans="1:15" ht="15.75" x14ac:dyDescent="0.25">
      <c r="A46" s="1"/>
      <c r="B46" s="1"/>
      <c r="C46" s="1"/>
      <c r="D46" s="1"/>
      <c r="E46" s="1"/>
      <c r="F46" s="1"/>
      <c r="G46" s="1"/>
      <c r="H46" s="1"/>
      <c r="I46" s="18"/>
      <c r="J46" s="18"/>
      <c r="K46" s="18"/>
      <c r="L46" s="18"/>
      <c r="M46" s="18"/>
      <c r="N46" s="18"/>
      <c r="O46" s="18"/>
    </row>
    <row r="47" spans="1:15" ht="15.75" x14ac:dyDescent="0.25">
      <c r="A47" s="1"/>
      <c r="B47" s="1"/>
      <c r="C47" s="1"/>
      <c r="D47" s="1"/>
      <c r="E47" s="1"/>
      <c r="F47" s="1"/>
      <c r="G47" s="1"/>
      <c r="H47" s="1"/>
      <c r="I47" s="18"/>
      <c r="J47" s="18"/>
      <c r="K47" s="18"/>
      <c r="L47" s="18"/>
      <c r="M47" s="18"/>
      <c r="N47" s="18"/>
      <c r="O47" s="18"/>
    </row>
    <row r="48" spans="1:15" ht="15.75" x14ac:dyDescent="0.25">
      <c r="A48" s="1"/>
      <c r="B48" s="1"/>
      <c r="C48" s="1"/>
      <c r="D48" s="1"/>
      <c r="E48" s="1"/>
      <c r="F48" s="1"/>
      <c r="G48" s="1"/>
      <c r="H48" s="1"/>
      <c r="I48" s="18"/>
      <c r="J48" s="18"/>
      <c r="K48" s="18"/>
      <c r="L48" s="18"/>
      <c r="M48" s="18"/>
      <c r="N48" s="18"/>
      <c r="O48" s="18"/>
    </row>
    <row r="49" spans="1:15" ht="15.75" x14ac:dyDescent="0.25">
      <c r="A49" s="1"/>
      <c r="B49" s="1"/>
      <c r="C49" s="1"/>
      <c r="D49" s="1"/>
      <c r="E49" s="1"/>
      <c r="F49" s="1"/>
      <c r="G49" s="1"/>
      <c r="H49" s="1"/>
      <c r="I49" s="18"/>
      <c r="J49" s="18"/>
      <c r="K49" s="18"/>
      <c r="L49" s="18"/>
      <c r="M49" s="18"/>
      <c r="N49" s="18"/>
      <c r="O49" s="18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768"/>
      <c r="N60" s="768"/>
      <c r="O60" s="768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768"/>
      <c r="L61" s="768"/>
      <c r="M61" s="768"/>
      <c r="N61" s="768"/>
      <c r="O61" s="768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769"/>
      <c r="K62" s="769"/>
      <c r="L62" s="769"/>
      <c r="M62" s="769"/>
      <c r="N62" s="769"/>
      <c r="O62" s="769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7"/>
      <c r="M63" s="17"/>
      <c r="N63" s="17"/>
      <c r="O63" s="17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767"/>
      <c r="L64" s="767"/>
      <c r="M64" s="767"/>
      <c r="N64" s="767"/>
      <c r="O64" s="767"/>
    </row>
    <row r="65" spans="1:15" ht="15.7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</row>
    <row r="66" spans="1:15" ht="15.7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</row>
    <row r="67" spans="1:15" ht="15.7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</row>
    <row r="68" spans="1:15" ht="15.7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  <c r="K70" s="765"/>
      <c r="L70" s="765"/>
      <c r="M70" s="765"/>
      <c r="N70" s="765"/>
      <c r="O70" s="765"/>
    </row>
    <row r="71" spans="1:15" ht="15.7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4"/>
    </row>
    <row r="72" spans="1:15" ht="15.7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"/>
      <c r="H77" s="1"/>
      <c r="I77" s="18"/>
      <c r="J77" s="18"/>
      <c r="K77" s="18"/>
      <c r="L77" s="18"/>
      <c r="M77" s="18"/>
      <c r="N77" s="18"/>
      <c r="O77" s="18"/>
    </row>
    <row r="78" spans="1:15" ht="15.75" x14ac:dyDescent="0.25">
      <c r="A78" s="1"/>
      <c r="B78" s="1"/>
      <c r="C78" s="1"/>
      <c r="D78" s="1"/>
      <c r="E78" s="1"/>
      <c r="F78" s="1"/>
      <c r="G78" s="1"/>
      <c r="H78" s="1"/>
      <c r="I78" s="18"/>
      <c r="J78" s="18"/>
      <c r="K78" s="18"/>
      <c r="L78" s="18"/>
      <c r="M78" s="18"/>
      <c r="N78" s="18"/>
      <c r="O78" s="18"/>
    </row>
    <row r="79" spans="1:15" ht="15.75" x14ac:dyDescent="0.25">
      <c r="A79" s="1"/>
      <c r="B79" s="1"/>
      <c r="C79" s="1"/>
      <c r="D79" s="1"/>
      <c r="E79" s="1"/>
      <c r="F79" s="1"/>
      <c r="G79" s="1"/>
      <c r="H79" s="1"/>
      <c r="I79" s="18"/>
      <c r="J79" s="18"/>
      <c r="K79" s="18"/>
      <c r="L79" s="18"/>
      <c r="M79" s="18"/>
      <c r="N79" s="18"/>
      <c r="O79" s="18"/>
    </row>
    <row r="80" spans="1:15" ht="15.75" x14ac:dyDescent="0.25">
      <c r="A80" s="1"/>
      <c r="B80" s="1"/>
      <c r="C80" s="1"/>
      <c r="D80" s="1"/>
      <c r="E80" s="1"/>
      <c r="F80" s="1"/>
      <c r="G80" s="1"/>
      <c r="H80" s="1"/>
      <c r="I80" s="18"/>
      <c r="J80" s="18"/>
      <c r="K80" s="18"/>
      <c r="L80" s="18"/>
      <c r="M80" s="18"/>
      <c r="N80" s="18"/>
      <c r="O80" s="18"/>
    </row>
    <row r="81" spans="1:15" ht="15.75" x14ac:dyDescent="0.25">
      <c r="A81" s="1"/>
      <c r="B81" s="1"/>
      <c r="C81" s="1"/>
      <c r="D81" s="1"/>
      <c r="E81" s="1"/>
      <c r="F81" s="1"/>
      <c r="G81" s="1"/>
      <c r="H81" s="1"/>
      <c r="I81" s="18"/>
      <c r="J81" s="18"/>
      <c r="K81" s="18"/>
      <c r="L81" s="18"/>
      <c r="M81" s="18"/>
      <c r="N81" s="18"/>
      <c r="O81" s="18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</sheetData>
  <mergeCells count="31">
    <mergeCell ref="A72:O72"/>
    <mergeCell ref="A65:O65"/>
    <mergeCell ref="A66:O66"/>
    <mergeCell ref="A67:O67"/>
    <mergeCell ref="A68:O68"/>
    <mergeCell ref="A70:O70"/>
    <mergeCell ref="A71:O71"/>
    <mergeCell ref="A17:O17"/>
    <mergeCell ref="K64:O64"/>
    <mergeCell ref="A33:O33"/>
    <mergeCell ref="A34:O34"/>
    <mergeCell ref="A35:O35"/>
    <mergeCell ref="A36:O36"/>
    <mergeCell ref="A38:O38"/>
    <mergeCell ref="A39:O39"/>
    <mergeCell ref="A40:O40"/>
    <mergeCell ref="M60:O60"/>
    <mergeCell ref="K61:O61"/>
    <mergeCell ref="J62:O62"/>
    <mergeCell ref="I28:L28"/>
    <mergeCell ref="L1:O1"/>
    <mergeCell ref="L2:N2"/>
    <mergeCell ref="A16:O16"/>
    <mergeCell ref="A8:O8"/>
    <mergeCell ref="A10:O10"/>
    <mergeCell ref="A12:O12"/>
    <mergeCell ref="A13:O13"/>
    <mergeCell ref="A15:O15"/>
    <mergeCell ref="L4:N4"/>
    <mergeCell ref="A9:N9"/>
    <mergeCell ref="A11:O11"/>
  </mergeCells>
  <pageMargins left="0.25" right="0.25" top="0.98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Layout" workbookViewId="0">
      <selection activeCell="B14" sqref="B14"/>
    </sheetView>
  </sheetViews>
  <sheetFormatPr defaultRowHeight="15" x14ac:dyDescent="0.25"/>
  <cols>
    <col min="2" max="2" width="16.42578125" customWidth="1"/>
    <col min="3" max="3" width="16.85546875" customWidth="1"/>
    <col min="4" max="4" width="11.42578125" customWidth="1"/>
    <col min="5" max="5" width="14.42578125" customWidth="1"/>
    <col min="6" max="6" width="12" customWidth="1"/>
    <col min="7" max="7" width="13.28515625" customWidth="1"/>
    <col min="8" max="8" width="14.28515625" customWidth="1"/>
    <col min="9" max="9" width="9.28515625" customWidth="1"/>
    <col min="10" max="10" width="7.28515625" customWidth="1"/>
  </cols>
  <sheetData>
    <row r="1" spans="1:11" x14ac:dyDescent="0.25">
      <c r="A1" s="772" t="s">
        <v>43</v>
      </c>
      <c r="B1" s="772"/>
      <c r="C1" s="769"/>
      <c r="D1" s="769"/>
      <c r="E1" s="769"/>
      <c r="F1" s="769"/>
      <c r="G1" s="769"/>
      <c r="H1" s="769"/>
      <c r="I1" s="769"/>
      <c r="J1" s="769"/>
      <c r="K1" s="769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773" t="s">
        <v>44</v>
      </c>
      <c r="B3" s="785" t="s">
        <v>66</v>
      </c>
      <c r="C3" s="775" t="s">
        <v>45</v>
      </c>
      <c r="D3" s="777" t="s">
        <v>46</v>
      </c>
      <c r="E3" s="770" t="s">
        <v>51</v>
      </c>
      <c r="F3" s="779" t="s">
        <v>47</v>
      </c>
      <c r="G3" s="787" t="s">
        <v>91</v>
      </c>
      <c r="H3" s="770" t="s">
        <v>48</v>
      </c>
      <c r="I3" s="781" t="s">
        <v>49</v>
      </c>
      <c r="J3" s="783" t="s">
        <v>26</v>
      </c>
      <c r="K3" s="1"/>
    </row>
    <row r="4" spans="1:11" ht="51.75" customHeight="1" thickBot="1" x14ac:dyDescent="0.3">
      <c r="A4" s="774"/>
      <c r="B4" s="786"/>
      <c r="C4" s="776"/>
      <c r="D4" s="778"/>
      <c r="E4" s="771"/>
      <c r="F4" s="780"/>
      <c r="G4" s="788"/>
      <c r="H4" s="771"/>
      <c r="I4" s="782"/>
      <c r="J4" s="784"/>
      <c r="K4" s="1"/>
    </row>
    <row r="5" spans="1:11" ht="15.75" thickBot="1" x14ac:dyDescent="0.3">
      <c r="A5" s="58">
        <v>1</v>
      </c>
      <c r="B5" s="59">
        <v>2</v>
      </c>
      <c r="C5" s="135">
        <v>3</v>
      </c>
      <c r="D5" s="136">
        <v>4</v>
      </c>
      <c r="E5" s="136">
        <v>5</v>
      </c>
      <c r="F5" s="139">
        <v>6</v>
      </c>
      <c r="G5" s="140">
        <v>7</v>
      </c>
      <c r="H5" s="135">
        <v>8</v>
      </c>
      <c r="I5" s="136">
        <v>9</v>
      </c>
      <c r="J5" s="138">
        <v>10</v>
      </c>
      <c r="K5" s="1"/>
    </row>
    <row r="6" spans="1:11" x14ac:dyDescent="0.25">
      <c r="A6" s="21" t="s">
        <v>12</v>
      </c>
      <c r="B6" s="55" t="s">
        <v>96</v>
      </c>
      <c r="C6" s="24"/>
      <c r="D6" s="24"/>
      <c r="E6" s="24"/>
      <c r="F6" s="24" t="s">
        <v>97</v>
      </c>
      <c r="G6" s="137"/>
      <c r="H6" s="24"/>
      <c r="I6" s="24">
        <v>11</v>
      </c>
      <c r="J6" s="25">
        <v>52</v>
      </c>
      <c r="K6" s="1"/>
    </row>
    <row r="7" spans="1:11" x14ac:dyDescent="0.25">
      <c r="A7" s="22" t="s">
        <v>13</v>
      </c>
      <c r="B7" s="56"/>
      <c r="C7" s="26" t="s">
        <v>237</v>
      </c>
      <c r="D7" s="26" t="s">
        <v>99</v>
      </c>
      <c r="E7" s="26" t="s">
        <v>101</v>
      </c>
      <c r="F7" s="26" t="s">
        <v>98</v>
      </c>
      <c r="G7" s="26"/>
      <c r="H7" s="26"/>
      <c r="I7" s="26">
        <v>11</v>
      </c>
      <c r="J7" s="27">
        <v>52</v>
      </c>
      <c r="K7" s="1"/>
    </row>
    <row r="8" spans="1:11" x14ac:dyDescent="0.25">
      <c r="A8" s="22" t="s">
        <v>50</v>
      </c>
      <c r="B8" s="56"/>
      <c r="C8" s="26" t="s">
        <v>237</v>
      </c>
      <c r="D8" s="26" t="s">
        <v>279</v>
      </c>
      <c r="E8" s="26" t="s">
        <v>279</v>
      </c>
      <c r="F8" s="26" t="s">
        <v>97</v>
      </c>
      <c r="G8" s="26"/>
      <c r="H8" s="26"/>
      <c r="I8" s="26">
        <v>10</v>
      </c>
      <c r="J8" s="27">
        <v>52</v>
      </c>
      <c r="K8" s="1"/>
    </row>
    <row r="9" spans="1:11" ht="15.75" thickBot="1" x14ac:dyDescent="0.3">
      <c r="A9" s="23" t="s">
        <v>15</v>
      </c>
      <c r="B9" s="57"/>
      <c r="C9" s="28" t="s">
        <v>238</v>
      </c>
      <c r="D9" s="28" t="s">
        <v>98</v>
      </c>
      <c r="E9" s="28" t="s">
        <v>99</v>
      </c>
      <c r="F9" s="28" t="s">
        <v>97</v>
      </c>
      <c r="G9" s="28" t="s">
        <v>99</v>
      </c>
      <c r="H9" s="28" t="s">
        <v>101</v>
      </c>
      <c r="I9" s="28">
        <v>2</v>
      </c>
      <c r="J9" s="29">
        <v>43</v>
      </c>
      <c r="K9" s="1"/>
    </row>
    <row r="10" spans="1:11" ht="15.75" thickBot="1" x14ac:dyDescent="0.3">
      <c r="A10" s="30" t="s">
        <v>26</v>
      </c>
      <c r="B10" s="141" t="s">
        <v>96</v>
      </c>
      <c r="C10" s="285" t="s">
        <v>239</v>
      </c>
      <c r="D10" s="167" t="s">
        <v>133</v>
      </c>
      <c r="E10" s="167" t="s">
        <v>134</v>
      </c>
      <c r="F10" s="134" t="s">
        <v>100</v>
      </c>
      <c r="G10" s="134" t="s">
        <v>99</v>
      </c>
      <c r="H10" s="134" t="s">
        <v>101</v>
      </c>
      <c r="I10" s="19">
        <v>34</v>
      </c>
      <c r="J10" s="20">
        <v>199</v>
      </c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11">
    <mergeCell ref="E3:E4"/>
    <mergeCell ref="A1:K1"/>
    <mergeCell ref="A3:A4"/>
    <mergeCell ref="C3:C4"/>
    <mergeCell ref="D3:D4"/>
    <mergeCell ref="F3:F4"/>
    <mergeCell ref="H3:H4"/>
    <mergeCell ref="I3:I4"/>
    <mergeCell ref="J3:J4"/>
    <mergeCell ref="B3:B4"/>
    <mergeCell ref="G3:G4"/>
  </mergeCell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5"/>
  <sheetViews>
    <sheetView view="pageBreakPreview" topLeftCell="A77" zoomScale="90" zoomScaleNormal="112" zoomScaleSheetLayoutView="90" workbookViewId="0">
      <selection activeCell="Q67" sqref="Q1:Q1048576"/>
    </sheetView>
  </sheetViews>
  <sheetFormatPr defaultRowHeight="15" x14ac:dyDescent="0.25"/>
  <cols>
    <col min="1" max="1" width="10" customWidth="1"/>
    <col min="2" max="2" width="35.7109375" customWidth="1"/>
    <col min="3" max="3" width="5.7109375" customWidth="1"/>
    <col min="4" max="5" width="4" customWidth="1"/>
    <col min="6" max="6" width="4.28515625" customWidth="1"/>
    <col min="7" max="7" width="7.85546875" customWidth="1"/>
    <col min="8" max="8" width="7" customWidth="1"/>
    <col min="9" max="15" width="5.85546875" customWidth="1"/>
    <col min="16" max="16" width="5.7109375" customWidth="1"/>
    <col min="17" max="17" width="5.85546875" customWidth="1"/>
    <col min="18" max="20" width="5.7109375" customWidth="1"/>
    <col min="21" max="21" width="0.7109375" hidden="1" customWidth="1"/>
    <col min="22" max="22" width="9" hidden="1" customWidth="1"/>
  </cols>
  <sheetData>
    <row r="1" spans="1:22" ht="15.75" thickBot="1" x14ac:dyDescent="0.3">
      <c r="A1" s="772" t="s">
        <v>21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</row>
    <row r="2" spans="1:22" ht="21" customHeight="1" thickBot="1" x14ac:dyDescent="0.3">
      <c r="A2" s="789" t="s">
        <v>0</v>
      </c>
      <c r="B2" s="792" t="s">
        <v>1</v>
      </c>
      <c r="C2" s="795" t="s">
        <v>135</v>
      </c>
      <c r="D2" s="796"/>
      <c r="E2" s="796"/>
      <c r="F2" s="797"/>
      <c r="G2" s="848" t="s">
        <v>2</v>
      </c>
      <c r="H2" s="849"/>
      <c r="I2" s="849"/>
      <c r="J2" s="849"/>
      <c r="K2" s="849"/>
      <c r="L2" s="849"/>
      <c r="M2" s="850" t="s">
        <v>3</v>
      </c>
      <c r="N2" s="851"/>
      <c r="O2" s="851"/>
      <c r="P2" s="851"/>
      <c r="Q2" s="851"/>
      <c r="R2" s="851"/>
      <c r="S2" s="851"/>
      <c r="T2" s="852"/>
    </row>
    <row r="3" spans="1:22" ht="15.75" customHeight="1" thickBot="1" x14ac:dyDescent="0.3">
      <c r="A3" s="790"/>
      <c r="B3" s="793"/>
      <c r="C3" s="798"/>
      <c r="D3" s="799"/>
      <c r="E3" s="799"/>
      <c r="F3" s="800"/>
      <c r="G3" s="853" t="s">
        <v>4</v>
      </c>
      <c r="H3" s="856" t="s">
        <v>5</v>
      </c>
      <c r="I3" s="859" t="s">
        <v>6</v>
      </c>
      <c r="J3" s="859"/>
      <c r="K3" s="859"/>
      <c r="L3" s="860"/>
      <c r="M3" s="861" t="s">
        <v>12</v>
      </c>
      <c r="N3" s="862"/>
      <c r="O3" s="862" t="s">
        <v>13</v>
      </c>
      <c r="P3" s="862"/>
      <c r="Q3" s="862" t="s">
        <v>14</v>
      </c>
      <c r="R3" s="862"/>
      <c r="S3" s="862" t="s">
        <v>15</v>
      </c>
      <c r="T3" s="863"/>
    </row>
    <row r="4" spans="1:22" ht="15" customHeight="1" x14ac:dyDescent="0.25">
      <c r="A4" s="790"/>
      <c r="B4" s="793"/>
      <c r="C4" s="801"/>
      <c r="D4" s="802"/>
      <c r="E4" s="802"/>
      <c r="F4" s="803"/>
      <c r="G4" s="854"/>
      <c r="H4" s="857"/>
      <c r="I4" s="856" t="s">
        <v>10</v>
      </c>
      <c r="J4" s="859" t="s">
        <v>7</v>
      </c>
      <c r="K4" s="859"/>
      <c r="L4" s="860"/>
      <c r="M4" s="811" t="s">
        <v>285</v>
      </c>
      <c r="N4" s="809" t="s">
        <v>286</v>
      </c>
      <c r="O4" s="811" t="s">
        <v>287</v>
      </c>
      <c r="P4" s="809" t="s">
        <v>288</v>
      </c>
      <c r="Q4" s="811" t="s">
        <v>289</v>
      </c>
      <c r="R4" s="809" t="s">
        <v>290</v>
      </c>
      <c r="S4" s="804" t="s">
        <v>291</v>
      </c>
      <c r="T4" s="806" t="s">
        <v>292</v>
      </c>
    </row>
    <row r="5" spans="1:22" ht="81.75" customHeight="1" thickBot="1" x14ac:dyDescent="0.3">
      <c r="A5" s="791"/>
      <c r="B5" s="794"/>
      <c r="C5" s="248" t="s">
        <v>136</v>
      </c>
      <c r="D5" s="249" t="s">
        <v>137</v>
      </c>
      <c r="E5" s="249" t="s">
        <v>138</v>
      </c>
      <c r="F5" s="250" t="s">
        <v>139</v>
      </c>
      <c r="G5" s="855"/>
      <c r="H5" s="858"/>
      <c r="I5" s="858"/>
      <c r="J5" s="3" t="s">
        <v>9</v>
      </c>
      <c r="K5" s="2" t="s">
        <v>8</v>
      </c>
      <c r="L5" s="16" t="s">
        <v>11</v>
      </c>
      <c r="M5" s="812"/>
      <c r="N5" s="810"/>
      <c r="O5" s="812"/>
      <c r="P5" s="810"/>
      <c r="Q5" s="812"/>
      <c r="R5" s="810"/>
      <c r="S5" s="805"/>
      <c r="T5" s="807"/>
    </row>
    <row r="6" spans="1:22" ht="12.75" customHeight="1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626">
        <v>12</v>
      </c>
      <c r="M6" s="9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283">
        <v>20</v>
      </c>
    </row>
    <row r="7" spans="1:22" ht="15.75" thickBot="1" x14ac:dyDescent="0.3">
      <c r="A7" s="220" t="s">
        <v>17</v>
      </c>
      <c r="B7" s="219" t="s">
        <v>280</v>
      </c>
      <c r="C7" s="339"/>
      <c r="D7" s="340"/>
      <c r="E7" s="340"/>
      <c r="F7" s="364"/>
      <c r="G7" s="366">
        <f>SUM(H7:I7)</f>
        <v>2106</v>
      </c>
      <c r="H7" s="341">
        <f>SUM(H8,H24)</f>
        <v>702</v>
      </c>
      <c r="I7" s="342">
        <f>I8+I24</f>
        <v>1404</v>
      </c>
      <c r="J7" s="342">
        <f>J8+J24</f>
        <v>1032</v>
      </c>
      <c r="K7" s="342">
        <f>SUM(K8,K24)</f>
        <v>372</v>
      </c>
      <c r="L7" s="343">
        <v>0</v>
      </c>
      <c r="M7" s="344">
        <f>M8+M24</f>
        <v>576</v>
      </c>
      <c r="N7" s="345">
        <f>N8+N24</f>
        <v>828</v>
      </c>
      <c r="O7" s="346">
        <f>O9+O11+O12+O13+O14+O15+O16+O17+O18+O19+O20+O22</f>
        <v>0</v>
      </c>
      <c r="P7" s="347">
        <f>P9+P11+P12+P13+P14+P15+P16+P17+P18+P19+P20+P22</f>
        <v>0</v>
      </c>
      <c r="Q7" s="348">
        <v>0</v>
      </c>
      <c r="R7" s="349">
        <v>0</v>
      </c>
      <c r="S7" s="350">
        <v>0</v>
      </c>
      <c r="T7" s="349">
        <v>0</v>
      </c>
    </row>
    <row r="8" spans="1:22" ht="15.75" thickBot="1" x14ac:dyDescent="0.3">
      <c r="A8" s="220" t="s">
        <v>147</v>
      </c>
      <c r="B8" s="219" t="s">
        <v>145</v>
      </c>
      <c r="C8" s="337"/>
      <c r="D8" s="338"/>
      <c r="E8" s="338"/>
      <c r="F8" s="365"/>
      <c r="G8" s="367">
        <f>SUM(G9:G23)</f>
        <v>2048</v>
      </c>
      <c r="H8" s="329">
        <f>SUM(H9:H23)</f>
        <v>683</v>
      </c>
      <c r="I8" s="330">
        <f>SUM(I9:I23)</f>
        <v>1365</v>
      </c>
      <c r="J8" s="330">
        <f>SUM(J9:J23)</f>
        <v>1013</v>
      </c>
      <c r="K8" s="330">
        <f>SUM(K9:K23)</f>
        <v>352</v>
      </c>
      <c r="L8" s="331">
        <v>0</v>
      </c>
      <c r="M8" s="725">
        <f>SUM(M9:M23)</f>
        <v>560</v>
      </c>
      <c r="N8" s="726">
        <f>SUM(N9:N23)</f>
        <v>805</v>
      </c>
      <c r="O8" s="332">
        <v>0</v>
      </c>
      <c r="P8" s="333">
        <v>0</v>
      </c>
      <c r="Q8" s="334">
        <v>0</v>
      </c>
      <c r="R8" s="335">
        <v>0</v>
      </c>
      <c r="S8" s="336">
        <v>0</v>
      </c>
      <c r="T8" s="335">
        <v>0</v>
      </c>
    </row>
    <row r="9" spans="1:22" x14ac:dyDescent="0.25">
      <c r="A9" s="221" t="s">
        <v>259</v>
      </c>
      <c r="B9" s="224" t="s">
        <v>274</v>
      </c>
      <c r="C9" s="288"/>
      <c r="D9" s="289"/>
      <c r="E9" s="289">
        <v>2</v>
      </c>
      <c r="F9" s="688"/>
      <c r="G9" s="691">
        <f>SUM(H9:I9)</f>
        <v>116</v>
      </c>
      <c r="H9" s="172">
        <v>38</v>
      </c>
      <c r="I9" s="754">
        <f>SUM(M9:N9)</f>
        <v>78</v>
      </c>
      <c r="J9" s="173">
        <v>78</v>
      </c>
      <c r="K9" s="173"/>
      <c r="L9" s="177"/>
      <c r="M9" s="680">
        <v>32</v>
      </c>
      <c r="N9" s="681">
        <v>46</v>
      </c>
      <c r="O9" s="312">
        <v>0</v>
      </c>
      <c r="P9" s="313">
        <v>0</v>
      </c>
      <c r="Q9" s="327"/>
      <c r="R9" s="328"/>
      <c r="S9" s="627"/>
      <c r="T9" s="371"/>
    </row>
    <row r="10" spans="1:22" x14ac:dyDescent="0.25">
      <c r="A10" s="221" t="s">
        <v>258</v>
      </c>
      <c r="B10" s="631" t="s">
        <v>275</v>
      </c>
      <c r="C10" s="288"/>
      <c r="D10" s="289">
        <v>2</v>
      </c>
      <c r="E10" s="289"/>
      <c r="F10" s="688"/>
      <c r="G10" s="355">
        <f>SUM(H10:I10)</f>
        <v>176</v>
      </c>
      <c r="H10" s="172">
        <v>59</v>
      </c>
      <c r="I10" s="754">
        <f t="shared" ref="I10:I23" si="0">SUM(M10:N10)</f>
        <v>117</v>
      </c>
      <c r="J10" s="173">
        <v>117</v>
      </c>
      <c r="K10" s="173"/>
      <c r="L10" s="177"/>
      <c r="M10" s="680">
        <v>48</v>
      </c>
      <c r="N10" s="681">
        <v>69</v>
      </c>
      <c r="O10" s="312"/>
      <c r="P10" s="313"/>
      <c r="Q10" s="327"/>
      <c r="R10" s="328"/>
      <c r="S10" s="11"/>
      <c r="T10" s="314"/>
    </row>
    <row r="11" spans="1:22" x14ac:dyDescent="0.25">
      <c r="A11" s="222" t="s">
        <v>146</v>
      </c>
      <c r="B11" s="225" t="s">
        <v>18</v>
      </c>
      <c r="C11" s="251"/>
      <c r="D11" s="199">
        <v>2</v>
      </c>
      <c r="E11" s="199"/>
      <c r="F11" s="679"/>
      <c r="G11" s="355">
        <f t="shared" ref="G11:G23" si="1">SUM(H11:I11)</f>
        <v>176</v>
      </c>
      <c r="H11" s="13">
        <v>59</v>
      </c>
      <c r="I11" s="754">
        <f t="shared" si="0"/>
        <v>117</v>
      </c>
      <c r="J11" s="4">
        <v>0</v>
      </c>
      <c r="K11" s="4">
        <v>117</v>
      </c>
      <c r="L11" s="5"/>
      <c r="M11" s="682">
        <v>48</v>
      </c>
      <c r="N11" s="683">
        <v>69</v>
      </c>
      <c r="O11" s="31">
        <v>0</v>
      </c>
      <c r="P11" s="32">
        <v>0</v>
      </c>
      <c r="Q11" s="6"/>
      <c r="R11" s="7"/>
      <c r="S11" s="6"/>
      <c r="T11" s="7"/>
    </row>
    <row r="12" spans="1:22" ht="22.5" x14ac:dyDescent="0.25">
      <c r="A12" s="752" t="s">
        <v>148</v>
      </c>
      <c r="B12" s="202" t="s">
        <v>308</v>
      </c>
      <c r="C12" s="369"/>
      <c r="D12" s="199"/>
      <c r="E12" s="199">
        <v>1.2</v>
      </c>
      <c r="F12" s="679"/>
      <c r="G12" s="355">
        <f t="shared" si="1"/>
        <v>351</v>
      </c>
      <c r="H12" s="187">
        <v>117</v>
      </c>
      <c r="I12" s="754">
        <f t="shared" si="0"/>
        <v>234</v>
      </c>
      <c r="J12" s="4">
        <v>234</v>
      </c>
      <c r="K12" s="4"/>
      <c r="L12" s="5"/>
      <c r="M12" s="682">
        <v>96</v>
      </c>
      <c r="N12" s="683">
        <v>138</v>
      </c>
      <c r="O12" s="31">
        <v>0</v>
      </c>
      <c r="P12" s="32">
        <v>0</v>
      </c>
      <c r="Q12" s="6"/>
      <c r="R12" s="7"/>
      <c r="S12" s="6"/>
      <c r="T12" s="7"/>
    </row>
    <row r="13" spans="1:22" x14ac:dyDescent="0.25">
      <c r="A13" s="222" t="s">
        <v>149</v>
      </c>
      <c r="B13" s="225" t="s">
        <v>20</v>
      </c>
      <c r="C13" s="251"/>
      <c r="D13" s="199" t="s">
        <v>278</v>
      </c>
      <c r="E13" s="199"/>
      <c r="F13" s="679"/>
      <c r="G13" s="355">
        <f t="shared" si="1"/>
        <v>176</v>
      </c>
      <c r="H13" s="13">
        <v>59</v>
      </c>
      <c r="I13" s="754">
        <f t="shared" si="0"/>
        <v>117</v>
      </c>
      <c r="J13" s="4">
        <v>117</v>
      </c>
      <c r="K13" s="4"/>
      <c r="L13" s="5"/>
      <c r="M13" s="682">
        <v>46</v>
      </c>
      <c r="N13" s="683">
        <v>71</v>
      </c>
      <c r="O13" s="31">
        <v>0</v>
      </c>
      <c r="P13" s="32">
        <v>0</v>
      </c>
      <c r="Q13" s="6"/>
      <c r="R13" s="7"/>
      <c r="S13" s="6"/>
      <c r="T13" s="7"/>
    </row>
    <row r="14" spans="1:22" x14ac:dyDescent="0.25">
      <c r="A14" s="222" t="s">
        <v>150</v>
      </c>
      <c r="B14" s="226" t="s">
        <v>19</v>
      </c>
      <c r="C14" s="253"/>
      <c r="D14" s="254">
        <v>2</v>
      </c>
      <c r="E14" s="254"/>
      <c r="F14" s="689"/>
      <c r="G14" s="355">
        <f t="shared" si="1"/>
        <v>176</v>
      </c>
      <c r="H14" s="13">
        <v>59</v>
      </c>
      <c r="I14" s="754">
        <f t="shared" si="0"/>
        <v>117</v>
      </c>
      <c r="J14" s="4">
        <v>8</v>
      </c>
      <c r="K14" s="4">
        <v>109</v>
      </c>
      <c r="L14" s="5"/>
      <c r="M14" s="682">
        <v>48</v>
      </c>
      <c r="N14" s="683">
        <v>69</v>
      </c>
      <c r="O14" s="31">
        <v>0</v>
      </c>
      <c r="P14" s="32">
        <v>0</v>
      </c>
      <c r="Q14" s="6"/>
      <c r="R14" s="7"/>
      <c r="S14" s="6"/>
      <c r="T14" s="7"/>
    </row>
    <row r="15" spans="1:22" x14ac:dyDescent="0.25">
      <c r="A15" s="171" t="s">
        <v>151</v>
      </c>
      <c r="B15" s="290" t="s">
        <v>159</v>
      </c>
      <c r="C15" s="251"/>
      <c r="D15" s="199">
        <v>2</v>
      </c>
      <c r="E15" s="199"/>
      <c r="F15" s="287"/>
      <c r="G15" s="355">
        <f t="shared" si="1"/>
        <v>105</v>
      </c>
      <c r="H15" s="13">
        <v>35</v>
      </c>
      <c r="I15" s="754">
        <f t="shared" si="0"/>
        <v>70</v>
      </c>
      <c r="J15" s="4">
        <v>70</v>
      </c>
      <c r="K15" s="61"/>
      <c r="L15" s="5"/>
      <c r="M15" s="682">
        <v>32</v>
      </c>
      <c r="N15" s="683">
        <v>38</v>
      </c>
      <c r="O15" s="31">
        <v>0</v>
      </c>
      <c r="P15" s="32">
        <v>0</v>
      </c>
      <c r="Q15" s="6"/>
      <c r="R15" s="7"/>
      <c r="S15" s="6"/>
      <c r="T15" s="7"/>
    </row>
    <row r="16" spans="1:22" x14ac:dyDescent="0.25">
      <c r="A16" s="170" t="s">
        <v>152</v>
      </c>
      <c r="B16" s="227" t="s">
        <v>160</v>
      </c>
      <c r="C16" s="369"/>
      <c r="D16" s="199"/>
      <c r="E16" s="199">
        <v>1.2</v>
      </c>
      <c r="F16" s="287"/>
      <c r="G16" s="355">
        <f t="shared" si="1"/>
        <v>150</v>
      </c>
      <c r="H16" s="13">
        <v>50</v>
      </c>
      <c r="I16" s="754">
        <f t="shared" si="0"/>
        <v>100</v>
      </c>
      <c r="J16" s="4">
        <v>20</v>
      </c>
      <c r="K16" s="4">
        <v>80</v>
      </c>
      <c r="L16" s="5"/>
      <c r="M16" s="682">
        <v>32</v>
      </c>
      <c r="N16" s="683">
        <v>68</v>
      </c>
      <c r="O16" s="31">
        <v>0</v>
      </c>
      <c r="P16" s="294">
        <v>0</v>
      </c>
      <c r="Q16" s="6"/>
      <c r="R16" s="296"/>
      <c r="S16" s="6"/>
      <c r="T16" s="7"/>
    </row>
    <row r="17" spans="1:21" x14ac:dyDescent="0.25">
      <c r="A17" s="170" t="s">
        <v>153</v>
      </c>
      <c r="B17" s="228" t="s">
        <v>42</v>
      </c>
      <c r="C17" s="369"/>
      <c r="D17" s="717" t="s">
        <v>278</v>
      </c>
      <c r="E17" s="286"/>
      <c r="F17" s="287"/>
      <c r="G17" s="355">
        <f t="shared" si="1"/>
        <v>109</v>
      </c>
      <c r="H17" s="13">
        <v>36</v>
      </c>
      <c r="I17" s="754">
        <f t="shared" si="0"/>
        <v>73</v>
      </c>
      <c r="J17" s="4">
        <v>53</v>
      </c>
      <c r="K17" s="727">
        <v>20</v>
      </c>
      <c r="L17" s="5"/>
      <c r="M17" s="682">
        <v>48</v>
      </c>
      <c r="N17" s="683">
        <v>25</v>
      </c>
      <c r="O17" s="370">
        <v>0</v>
      </c>
      <c r="P17" s="33">
        <v>0</v>
      </c>
      <c r="Q17" s="198"/>
      <c r="R17" s="296"/>
      <c r="S17" s="6"/>
      <c r="T17" s="7"/>
    </row>
    <row r="18" spans="1:21" x14ac:dyDescent="0.25">
      <c r="A18" s="170" t="s">
        <v>154</v>
      </c>
      <c r="B18" s="228" t="s">
        <v>29</v>
      </c>
      <c r="C18" s="369"/>
      <c r="D18" s="286">
        <v>2</v>
      </c>
      <c r="E18" s="286"/>
      <c r="F18" s="287"/>
      <c r="G18" s="355">
        <f t="shared" si="1"/>
        <v>150</v>
      </c>
      <c r="H18" s="13">
        <v>50</v>
      </c>
      <c r="I18" s="754">
        <f t="shared" si="0"/>
        <v>100</v>
      </c>
      <c r="J18" s="4">
        <v>82</v>
      </c>
      <c r="K18" s="4">
        <v>18</v>
      </c>
      <c r="L18" s="5"/>
      <c r="M18" s="682">
        <v>32</v>
      </c>
      <c r="N18" s="683">
        <v>68</v>
      </c>
      <c r="O18" s="370">
        <v>0</v>
      </c>
      <c r="P18" s="33">
        <v>0</v>
      </c>
      <c r="Q18" s="198"/>
      <c r="R18" s="7"/>
      <c r="S18" s="6"/>
      <c r="T18" s="7"/>
    </row>
    <row r="19" spans="1:21" x14ac:dyDescent="0.25">
      <c r="A19" s="171" t="s">
        <v>155</v>
      </c>
      <c r="B19" s="227" t="s">
        <v>161</v>
      </c>
      <c r="C19" s="251"/>
      <c r="D19" s="199" t="s">
        <v>278</v>
      </c>
      <c r="E19" s="199"/>
      <c r="F19" s="287"/>
      <c r="G19" s="355">
        <f t="shared" si="1"/>
        <v>84</v>
      </c>
      <c r="H19" s="13">
        <v>28</v>
      </c>
      <c r="I19" s="754">
        <f t="shared" si="0"/>
        <v>56</v>
      </c>
      <c r="J19" s="4">
        <v>56</v>
      </c>
      <c r="K19" s="4"/>
      <c r="L19" s="5"/>
      <c r="M19" s="684">
        <v>32</v>
      </c>
      <c r="N19" s="685">
        <v>24</v>
      </c>
      <c r="O19" s="31">
        <v>0</v>
      </c>
      <c r="P19" s="313">
        <v>0</v>
      </c>
      <c r="Q19" s="6"/>
      <c r="R19" s="314"/>
      <c r="S19" s="6"/>
      <c r="T19" s="7"/>
    </row>
    <row r="20" spans="1:21" x14ac:dyDescent="0.25">
      <c r="A20" s="170" t="s">
        <v>156</v>
      </c>
      <c r="B20" s="227" t="s">
        <v>162</v>
      </c>
      <c r="C20" s="251"/>
      <c r="D20" s="199">
        <v>2</v>
      </c>
      <c r="E20" s="199"/>
      <c r="F20" s="287"/>
      <c r="G20" s="355">
        <f t="shared" si="1"/>
        <v>66</v>
      </c>
      <c r="H20" s="13">
        <v>22</v>
      </c>
      <c r="I20" s="754">
        <f t="shared" si="0"/>
        <v>44</v>
      </c>
      <c r="J20" s="4">
        <v>44</v>
      </c>
      <c r="K20" s="4"/>
      <c r="L20" s="5"/>
      <c r="M20" s="684"/>
      <c r="N20" s="685">
        <v>44</v>
      </c>
      <c r="O20" s="31">
        <v>0</v>
      </c>
      <c r="P20" s="32">
        <v>0</v>
      </c>
      <c r="Q20" s="6"/>
      <c r="R20" s="7"/>
      <c r="S20" s="6"/>
      <c r="T20" s="7"/>
    </row>
    <row r="21" spans="1:21" x14ac:dyDescent="0.25">
      <c r="A21" s="222" t="s">
        <v>157</v>
      </c>
      <c r="B21" s="290" t="s">
        <v>163</v>
      </c>
      <c r="C21" s="291"/>
      <c r="D21" s="292">
        <v>1</v>
      </c>
      <c r="E21" s="292"/>
      <c r="F21" s="690"/>
      <c r="G21" s="355">
        <f t="shared" si="1"/>
        <v>51</v>
      </c>
      <c r="H21" s="73">
        <v>17</v>
      </c>
      <c r="I21" s="754">
        <f t="shared" si="0"/>
        <v>34</v>
      </c>
      <c r="J21" s="74">
        <v>34</v>
      </c>
      <c r="K21" s="74"/>
      <c r="L21" s="75"/>
      <c r="M21" s="684">
        <v>34</v>
      </c>
      <c r="N21" s="685"/>
      <c r="O21" s="293"/>
      <c r="P21" s="294"/>
      <c r="Q21" s="295"/>
      <c r="R21" s="296"/>
      <c r="S21" s="295"/>
      <c r="T21" s="296"/>
    </row>
    <row r="22" spans="1:21" x14ac:dyDescent="0.25">
      <c r="A22" s="223" t="s">
        <v>158</v>
      </c>
      <c r="B22" s="305" t="s">
        <v>52</v>
      </c>
      <c r="C22" s="306"/>
      <c r="D22" s="307">
        <v>2</v>
      </c>
      <c r="E22" s="307"/>
      <c r="F22" s="352"/>
      <c r="G22" s="729">
        <f t="shared" si="1"/>
        <v>108</v>
      </c>
      <c r="H22" s="73">
        <v>36</v>
      </c>
      <c r="I22" s="754">
        <f t="shared" si="0"/>
        <v>72</v>
      </c>
      <c r="J22" s="74">
        <v>64</v>
      </c>
      <c r="K22" s="74">
        <v>8</v>
      </c>
      <c r="L22" s="75"/>
      <c r="M22" s="686">
        <v>32</v>
      </c>
      <c r="N22" s="687">
        <v>40</v>
      </c>
      <c r="O22" s="728">
        <v>0</v>
      </c>
      <c r="P22" s="32">
        <v>0</v>
      </c>
      <c r="Q22" s="6"/>
      <c r="R22" s="7"/>
      <c r="S22" s="6"/>
      <c r="T22" s="7"/>
    </row>
    <row r="23" spans="1:21" ht="13.5" customHeight="1" thickBot="1" x14ac:dyDescent="0.3">
      <c r="A23" s="721" t="s">
        <v>305</v>
      </c>
      <c r="B23" s="722" t="s">
        <v>307</v>
      </c>
      <c r="C23" s="723"/>
      <c r="D23" s="717" t="s">
        <v>278</v>
      </c>
      <c r="E23" s="257"/>
      <c r="F23" s="258"/>
      <c r="G23" s="724">
        <f t="shared" si="1"/>
        <v>54</v>
      </c>
      <c r="H23" s="74">
        <v>18</v>
      </c>
      <c r="I23" s="754">
        <f t="shared" si="0"/>
        <v>36</v>
      </c>
      <c r="J23" s="74">
        <v>36</v>
      </c>
      <c r="K23" s="74"/>
      <c r="L23" s="75"/>
      <c r="M23" s="686"/>
      <c r="N23" s="687">
        <v>36</v>
      </c>
      <c r="O23" s="300">
        <v>0</v>
      </c>
      <c r="P23" s="301">
        <v>0</v>
      </c>
      <c r="Q23" s="302"/>
      <c r="R23" s="303"/>
      <c r="S23" s="720"/>
      <c r="T23" s="303"/>
    </row>
    <row r="24" spans="1:21" ht="13.5" customHeight="1" thickBot="1" x14ac:dyDescent="0.3">
      <c r="A24" s="311"/>
      <c r="B24" s="357" t="s">
        <v>164</v>
      </c>
      <c r="C24" s="356"/>
      <c r="D24" s="310"/>
      <c r="E24" s="310"/>
      <c r="F24" s="319"/>
      <c r="G24" s="354">
        <f>G25</f>
        <v>58</v>
      </c>
      <c r="H24" s="354">
        <f t="shared" ref="H24:N24" si="2">H25</f>
        <v>19</v>
      </c>
      <c r="I24" s="354">
        <f t="shared" si="2"/>
        <v>39</v>
      </c>
      <c r="J24" s="354">
        <f t="shared" si="2"/>
        <v>19</v>
      </c>
      <c r="K24" s="354">
        <f t="shared" si="2"/>
        <v>20</v>
      </c>
      <c r="L24" s="354">
        <f t="shared" si="2"/>
        <v>0</v>
      </c>
      <c r="M24" s="354">
        <f t="shared" si="2"/>
        <v>16</v>
      </c>
      <c r="N24" s="354">
        <f t="shared" si="2"/>
        <v>23</v>
      </c>
      <c r="O24" s="315"/>
      <c r="P24" s="316"/>
      <c r="Q24" s="317"/>
      <c r="R24" s="318"/>
      <c r="S24" s="321"/>
      <c r="T24" s="318"/>
    </row>
    <row r="25" spans="1:21" ht="13.5" customHeight="1" x14ac:dyDescent="0.25">
      <c r="A25" s="362" t="s">
        <v>165</v>
      </c>
      <c r="B25" s="361" t="s">
        <v>167</v>
      </c>
      <c r="C25" s="320">
        <v>2</v>
      </c>
      <c r="D25" s="309"/>
      <c r="E25" s="309"/>
      <c r="F25" s="351"/>
      <c r="G25" s="355">
        <f>SUM(H25:I25)</f>
        <v>58</v>
      </c>
      <c r="H25" s="172">
        <v>19</v>
      </c>
      <c r="I25" s="173">
        <v>39</v>
      </c>
      <c r="J25" s="173">
        <v>19</v>
      </c>
      <c r="K25" s="173">
        <v>20</v>
      </c>
      <c r="L25" s="177"/>
      <c r="M25" s="175">
        <v>16</v>
      </c>
      <c r="N25" s="176">
        <v>23</v>
      </c>
      <c r="O25" s="312"/>
      <c r="P25" s="313"/>
      <c r="Q25" s="11"/>
      <c r="R25" s="314"/>
      <c r="S25" s="17"/>
      <c r="T25" s="371"/>
    </row>
    <row r="26" spans="1:21" ht="13.5" customHeight="1" thickBot="1" x14ac:dyDescent="0.3">
      <c r="A26" s="363" t="s">
        <v>166</v>
      </c>
      <c r="B26" s="152" t="s">
        <v>168</v>
      </c>
      <c r="C26" s="322">
        <v>2</v>
      </c>
      <c r="D26" s="307"/>
      <c r="E26" s="307"/>
      <c r="F26" s="352"/>
      <c r="G26" s="355">
        <f>SUM(H26:I26)</f>
        <v>58</v>
      </c>
      <c r="H26" s="297">
        <v>19</v>
      </c>
      <c r="I26" s="298">
        <v>39</v>
      </c>
      <c r="J26" s="298">
        <v>19</v>
      </c>
      <c r="K26" s="298">
        <v>20</v>
      </c>
      <c r="L26" s="299"/>
      <c r="M26" s="67">
        <v>16</v>
      </c>
      <c r="N26" s="68">
        <v>23</v>
      </c>
      <c r="O26" s="300"/>
      <c r="P26" s="301"/>
      <c r="Q26" s="302"/>
      <c r="R26" s="303"/>
      <c r="S26" s="304"/>
      <c r="T26" s="303"/>
      <c r="U26" s="65"/>
    </row>
    <row r="27" spans="1:21" ht="24" customHeight="1" thickBot="1" x14ac:dyDescent="0.3">
      <c r="A27" s="168" t="s">
        <v>78</v>
      </c>
      <c r="B27" s="359" t="s">
        <v>142</v>
      </c>
      <c r="C27" s="358"/>
      <c r="D27" s="325"/>
      <c r="E27" s="325"/>
      <c r="F27" s="353"/>
      <c r="G27" s="186">
        <f>G28+G29+G30+G31</f>
        <v>712</v>
      </c>
      <c r="H27" s="122">
        <f>H28+H29+H30+H31</f>
        <v>280</v>
      </c>
      <c r="I27" s="123">
        <f>SUM(I28:I31)</f>
        <v>432</v>
      </c>
      <c r="J27" s="123">
        <f>J28+J29+J30+J31</f>
        <v>96</v>
      </c>
      <c r="K27" s="123">
        <f>K28+K29+K30+K31</f>
        <v>336</v>
      </c>
      <c r="L27" s="124">
        <v>0</v>
      </c>
      <c r="M27" s="125">
        <f>M28+M29+M30+M31</f>
        <v>0</v>
      </c>
      <c r="N27" s="126">
        <f t="shared" ref="N27:T27" si="3">N28+N29+N30+N31</f>
        <v>0</v>
      </c>
      <c r="O27" s="122">
        <f t="shared" si="3"/>
        <v>104</v>
      </c>
      <c r="P27" s="124">
        <f t="shared" si="3"/>
        <v>64</v>
      </c>
      <c r="Q27" s="125">
        <f t="shared" si="3"/>
        <v>112</v>
      </c>
      <c r="R27" s="126">
        <f t="shared" si="3"/>
        <v>56</v>
      </c>
      <c r="S27" s="122">
        <f t="shared" si="3"/>
        <v>56</v>
      </c>
      <c r="T27" s="126">
        <f t="shared" si="3"/>
        <v>40</v>
      </c>
      <c r="U27" s="65"/>
    </row>
    <row r="28" spans="1:21" ht="12" customHeight="1" x14ac:dyDescent="0.25">
      <c r="A28" s="169" t="s">
        <v>79</v>
      </c>
      <c r="B28" s="149" t="s">
        <v>76</v>
      </c>
      <c r="C28" s="323"/>
      <c r="D28" s="309">
        <v>5</v>
      </c>
      <c r="E28" s="309"/>
      <c r="F28" s="324"/>
      <c r="G28" s="672">
        <f>H28+I28</f>
        <v>68</v>
      </c>
      <c r="H28" s="677">
        <v>20</v>
      </c>
      <c r="I28" s="662">
        <f t="shared" ref="I28:I29" si="4">O28+P28+Q28+R28+S28+T28</f>
        <v>48</v>
      </c>
      <c r="J28" s="666">
        <v>48</v>
      </c>
      <c r="K28" s="63"/>
      <c r="L28" s="64"/>
      <c r="M28" s="12"/>
      <c r="N28" s="66"/>
      <c r="O28" s="62"/>
      <c r="P28" s="64"/>
      <c r="Q28" s="12">
        <v>48</v>
      </c>
      <c r="R28" s="66"/>
      <c r="S28" s="12"/>
      <c r="T28" s="66"/>
      <c r="U28" s="65"/>
    </row>
    <row r="29" spans="1:21" ht="12" customHeight="1" x14ac:dyDescent="0.25">
      <c r="A29" s="170" t="s">
        <v>80</v>
      </c>
      <c r="B29" s="150" t="s">
        <v>77</v>
      </c>
      <c r="C29" s="262"/>
      <c r="D29" s="263">
        <v>3</v>
      </c>
      <c r="E29" s="263"/>
      <c r="F29" s="264"/>
      <c r="G29" s="667">
        <f t="shared" ref="G29:G30" si="5">H29+I29</f>
        <v>68</v>
      </c>
      <c r="H29" s="668">
        <v>20</v>
      </c>
      <c r="I29" s="662">
        <f t="shared" si="4"/>
        <v>48</v>
      </c>
      <c r="J29" s="662">
        <v>48</v>
      </c>
      <c r="K29" s="4"/>
      <c r="L29" s="5"/>
      <c r="M29" s="14"/>
      <c r="N29" s="15"/>
      <c r="O29" s="13">
        <v>48</v>
      </c>
      <c r="P29" s="5"/>
      <c r="Q29" s="14"/>
      <c r="R29" s="15"/>
      <c r="S29" s="14"/>
      <c r="T29" s="15"/>
      <c r="U29" s="65"/>
    </row>
    <row r="30" spans="1:21" ht="12" customHeight="1" x14ac:dyDescent="0.25">
      <c r="A30" s="170" t="s">
        <v>81</v>
      </c>
      <c r="B30" s="150" t="s">
        <v>18</v>
      </c>
      <c r="C30" s="262">
        <v>5.7</v>
      </c>
      <c r="D30" s="263" t="s">
        <v>140</v>
      </c>
      <c r="E30" s="263"/>
      <c r="F30" s="264"/>
      <c r="G30" s="667">
        <f t="shared" si="5"/>
        <v>240</v>
      </c>
      <c r="H30" s="668">
        <v>72</v>
      </c>
      <c r="I30" s="662">
        <f>O30+P30+Q30+R30+S30+T30</f>
        <v>168</v>
      </c>
      <c r="J30" s="662"/>
      <c r="K30" s="4">
        <v>168</v>
      </c>
      <c r="L30" s="5"/>
      <c r="M30" s="14"/>
      <c r="N30" s="15"/>
      <c r="O30" s="13">
        <v>28</v>
      </c>
      <c r="P30" s="5">
        <v>32</v>
      </c>
      <c r="Q30" s="14">
        <v>32</v>
      </c>
      <c r="R30" s="15">
        <v>28</v>
      </c>
      <c r="S30" s="14">
        <v>28</v>
      </c>
      <c r="T30" s="15">
        <v>20</v>
      </c>
      <c r="U30" s="65"/>
    </row>
    <row r="31" spans="1:21" ht="12.75" customHeight="1" thickBot="1" x14ac:dyDescent="0.3">
      <c r="A31" s="169" t="s">
        <v>82</v>
      </c>
      <c r="B31" s="149" t="s">
        <v>19</v>
      </c>
      <c r="C31" s="256" t="s">
        <v>141</v>
      </c>
      <c r="D31" s="257" t="s">
        <v>140</v>
      </c>
      <c r="E31" s="257"/>
      <c r="F31" s="258"/>
      <c r="G31" s="678">
        <v>336</v>
      </c>
      <c r="H31" s="677">
        <v>168</v>
      </c>
      <c r="I31" s="662">
        <f>O31+P31+Q31+R31+S31+T31</f>
        <v>168</v>
      </c>
      <c r="J31" s="666"/>
      <c r="K31" s="63">
        <v>168</v>
      </c>
      <c r="L31" s="64"/>
      <c r="M31" s="67"/>
      <c r="N31" s="68"/>
      <c r="O31" s="62">
        <v>28</v>
      </c>
      <c r="P31" s="64">
        <v>32</v>
      </c>
      <c r="Q31" s="67">
        <v>32</v>
      </c>
      <c r="R31" s="68">
        <v>28</v>
      </c>
      <c r="S31" s="67">
        <v>28</v>
      </c>
      <c r="T31" s="68">
        <v>20</v>
      </c>
      <c r="U31" s="65"/>
    </row>
    <row r="32" spans="1:21" ht="21.75" customHeight="1" thickBot="1" x14ac:dyDescent="0.3">
      <c r="A32" s="373" t="s">
        <v>72</v>
      </c>
      <c r="B32" s="359" t="s">
        <v>143</v>
      </c>
      <c r="C32" s="326"/>
      <c r="D32" s="326"/>
      <c r="E32" s="326"/>
      <c r="F32" s="326"/>
      <c r="G32" s="186">
        <f>G33+G34+G35</f>
        <v>336</v>
      </c>
      <c r="H32" s="122">
        <f>H33+H34+H35</f>
        <v>112</v>
      </c>
      <c r="I32" s="123">
        <f>SUM(I33:I35)</f>
        <v>224</v>
      </c>
      <c r="J32" s="123">
        <f>J33+J34+J35</f>
        <v>90</v>
      </c>
      <c r="K32" s="123">
        <f>K33+K34+K35</f>
        <v>134</v>
      </c>
      <c r="L32" s="126">
        <v>0</v>
      </c>
      <c r="M32" s="125">
        <f t="shared" ref="M32:T32" si="6">M33+M34+M35</f>
        <v>0</v>
      </c>
      <c r="N32" s="126">
        <f t="shared" si="6"/>
        <v>0</v>
      </c>
      <c r="O32" s="122">
        <f t="shared" si="6"/>
        <v>156</v>
      </c>
      <c r="P32" s="124">
        <f t="shared" si="6"/>
        <v>68</v>
      </c>
      <c r="Q32" s="125">
        <f t="shared" si="6"/>
        <v>0</v>
      </c>
      <c r="R32" s="126">
        <f t="shared" si="6"/>
        <v>0</v>
      </c>
      <c r="S32" s="122">
        <f t="shared" si="6"/>
        <v>0</v>
      </c>
      <c r="T32" s="126">
        <f t="shared" si="6"/>
        <v>0</v>
      </c>
      <c r="U32" s="65"/>
    </row>
    <row r="33" spans="1:21" ht="12" customHeight="1" x14ac:dyDescent="0.25">
      <c r="A33" s="362" t="s">
        <v>73</v>
      </c>
      <c r="B33" s="151" t="s">
        <v>16</v>
      </c>
      <c r="C33" s="259"/>
      <c r="D33" s="260"/>
      <c r="E33" s="260">
        <v>3</v>
      </c>
      <c r="F33" s="261"/>
      <c r="G33" s="672">
        <f>H33+I33</f>
        <v>87</v>
      </c>
      <c r="H33" s="673">
        <v>29</v>
      </c>
      <c r="I33" s="674">
        <f>O33+P33+Q33+R33+S33+T33</f>
        <v>58</v>
      </c>
      <c r="J33" s="173">
        <v>38</v>
      </c>
      <c r="K33" s="173">
        <v>20</v>
      </c>
      <c r="L33" s="177"/>
      <c r="M33" s="71"/>
      <c r="N33" s="72"/>
      <c r="O33" s="69">
        <v>58</v>
      </c>
      <c r="P33" s="70"/>
      <c r="Q33" s="71"/>
      <c r="R33" s="72"/>
      <c r="S33" s="69"/>
      <c r="T33" s="72"/>
      <c r="U33" s="65"/>
    </row>
    <row r="34" spans="1:21" ht="11.25" customHeight="1" x14ac:dyDescent="0.25">
      <c r="A34" s="368" t="s">
        <v>74</v>
      </c>
      <c r="B34" s="145" t="s">
        <v>83</v>
      </c>
      <c r="C34" s="253"/>
      <c r="D34" s="254" t="s">
        <v>282</v>
      </c>
      <c r="E34" s="254"/>
      <c r="F34" s="255"/>
      <c r="G34" s="667">
        <f t="shared" ref="G34:G35" si="7">H34+I34</f>
        <v>54</v>
      </c>
      <c r="H34" s="668">
        <v>18</v>
      </c>
      <c r="I34" s="662">
        <f t="shared" ref="I34:I35" si="8">O34+P34+Q34+R34+S34+T34</f>
        <v>36</v>
      </c>
      <c r="J34" s="4">
        <v>32</v>
      </c>
      <c r="K34" s="4">
        <v>4</v>
      </c>
      <c r="L34" s="5"/>
      <c r="M34" s="14"/>
      <c r="N34" s="15"/>
      <c r="O34" s="13">
        <v>36</v>
      </c>
      <c r="P34" s="5"/>
      <c r="Q34" s="14"/>
      <c r="R34" s="15"/>
      <c r="S34" s="13"/>
      <c r="T34" s="76"/>
      <c r="U34" s="65"/>
    </row>
    <row r="35" spans="1:21" ht="12.75" customHeight="1" thickBot="1" x14ac:dyDescent="0.3">
      <c r="A35" s="171" t="s">
        <v>75</v>
      </c>
      <c r="B35" s="152" t="s">
        <v>29</v>
      </c>
      <c r="C35" s="306">
        <v>3</v>
      </c>
      <c r="D35" s="307"/>
      <c r="E35" s="307">
        <v>4</v>
      </c>
      <c r="F35" s="308"/>
      <c r="G35" s="675">
        <f t="shared" si="7"/>
        <v>195</v>
      </c>
      <c r="H35" s="676">
        <v>65</v>
      </c>
      <c r="I35" s="663">
        <f t="shared" si="8"/>
        <v>130</v>
      </c>
      <c r="J35" s="74">
        <v>20</v>
      </c>
      <c r="K35" s="74">
        <v>110</v>
      </c>
      <c r="L35" s="75"/>
      <c r="M35" s="8"/>
      <c r="N35" s="76"/>
      <c r="O35" s="73">
        <v>62</v>
      </c>
      <c r="P35" s="75">
        <v>68</v>
      </c>
      <c r="Q35" s="8"/>
      <c r="R35" s="76"/>
      <c r="S35" s="372"/>
      <c r="T35" s="76"/>
      <c r="U35" s="65"/>
    </row>
    <row r="36" spans="1:21" ht="21.75" customHeight="1" thickBot="1" x14ac:dyDescent="0.3">
      <c r="A36" s="178" t="s">
        <v>22</v>
      </c>
      <c r="B36" s="360" t="s">
        <v>23</v>
      </c>
      <c r="C36" s="179"/>
      <c r="D36" s="179"/>
      <c r="E36" s="179"/>
      <c r="F36" s="179"/>
      <c r="G36" s="178">
        <f>SUM(G37,G38,G39,G45,G46,G47,G48,G49,G50,G51,G52,G53,G54,G55)</f>
        <v>1263</v>
      </c>
      <c r="H36" s="178">
        <f>SUM(H37,H38,H39,H45,H46,H47,H48,H49,H50,H51,H52,H53,H54,H55)</f>
        <v>389</v>
      </c>
      <c r="I36" s="178">
        <f>SUM(I37,I38,I39,I45,I46,I47,I48,I49,I50,I51,I52,I53,I54,I55)</f>
        <v>874</v>
      </c>
      <c r="J36" s="178">
        <f>SUM(J37,J38,J39,J45,J46,J47,J48,J49,J50,J51,J52,J53,J54,J55)</f>
        <v>482</v>
      </c>
      <c r="K36" s="178">
        <f t="shared" ref="K36" si="9">SUM(K37,K38,K39,K45,K46,K47,K48,K49,K50,K51,K52,K53,K54)</f>
        <v>392</v>
      </c>
      <c r="L36" s="178">
        <f t="shared" ref="L36" si="10">SUM(L37,L38,L39,L45,L46,L47,L48,L49,L50,L51,L52,L53,L54)</f>
        <v>0</v>
      </c>
      <c r="M36" s="178">
        <f t="shared" ref="M36" si="11">SUM(M37,M38,M39,M45,M46,M47,M48,M49,M50,M51,M52,M53,M54)</f>
        <v>0</v>
      </c>
      <c r="N36" s="178">
        <f t="shared" ref="N36" si="12">SUM(N37,N38,N39,N45,N46,N47,N48,N49,N50,N51,N52,N53,N54)</f>
        <v>0</v>
      </c>
      <c r="O36" s="178">
        <f t="shared" ref="O36" si="13">SUM(O37,O38,O39,O45,O46,O47,O48,O49,O50,O51,O52,O53,O54)</f>
        <v>90</v>
      </c>
      <c r="P36" s="178">
        <f t="shared" ref="P36" si="14">SUM(P37,P38,P39,P45,P46,P47,P48,P49,P50,P51,P52,P53,P54)</f>
        <v>152</v>
      </c>
      <c r="Q36" s="178">
        <f t="shared" ref="Q36" si="15">SUM(Q37,Q38,Q39,Q45,Q46,Q47,Q48,Q49,Q50,Q51,Q52,Q53,Q54)</f>
        <v>162</v>
      </c>
      <c r="R36" s="178">
        <f t="shared" ref="R36" si="16">SUM(R37,R38,R39,R45,R46,R47,R48,R49,R50,R51,R52,R53,R54)</f>
        <v>230</v>
      </c>
      <c r="S36" s="178">
        <f t="shared" ref="S36" si="17">SUM(S37,S38,S39,S45,S46,S47,S48,S49,S50,S51,S52,S53,S54)</f>
        <v>112</v>
      </c>
      <c r="T36" s="178">
        <f>SUM(T45:T55)</f>
        <v>128</v>
      </c>
    </row>
    <row r="37" spans="1:21" ht="12" customHeight="1" x14ac:dyDescent="0.25">
      <c r="A37" s="174" t="s">
        <v>103</v>
      </c>
      <c r="B37" s="550" t="s">
        <v>102</v>
      </c>
      <c r="C37" s="229"/>
      <c r="D37" s="230">
        <v>4</v>
      </c>
      <c r="E37" s="230"/>
      <c r="F37" s="231"/>
      <c r="G37" s="669">
        <f>H37+I37</f>
        <v>94</v>
      </c>
      <c r="H37" s="670">
        <v>30</v>
      </c>
      <c r="I37" s="671">
        <f>O37+P37+Q37+R37+S37+T37</f>
        <v>64</v>
      </c>
      <c r="J37" s="555">
        <v>20</v>
      </c>
      <c r="K37" s="555">
        <v>44</v>
      </c>
      <c r="L37" s="72"/>
      <c r="M37" s="71"/>
      <c r="N37" s="72"/>
      <c r="O37" s="71"/>
      <c r="P37" s="72">
        <v>64</v>
      </c>
      <c r="Q37" s="71"/>
      <c r="R37" s="72"/>
      <c r="S37" s="71"/>
      <c r="T37" s="72"/>
    </row>
    <row r="38" spans="1:21" ht="12" customHeight="1" x14ac:dyDescent="0.25">
      <c r="A38" s="78" t="s">
        <v>104</v>
      </c>
      <c r="B38" s="81" t="s">
        <v>113</v>
      </c>
      <c r="C38" s="232"/>
      <c r="D38" s="202"/>
      <c r="E38" s="202">
        <v>4</v>
      </c>
      <c r="F38" s="233"/>
      <c r="G38" s="660">
        <f t="shared" ref="G38:G55" si="18">H38+I38</f>
        <v>109</v>
      </c>
      <c r="H38" s="664">
        <v>35</v>
      </c>
      <c r="I38" s="662">
        <f t="shared" ref="I38:I53" si="19">O38+P38+Q38+R38+S38+T38</f>
        <v>74</v>
      </c>
      <c r="J38" s="4">
        <v>54</v>
      </c>
      <c r="K38" s="4">
        <v>20</v>
      </c>
      <c r="L38" s="15"/>
      <c r="M38" s="14"/>
      <c r="N38" s="15"/>
      <c r="O38" s="14">
        <v>34</v>
      </c>
      <c r="P38" s="15">
        <v>40</v>
      </c>
      <c r="Q38" s="14"/>
      <c r="R38" s="15"/>
      <c r="S38" s="14"/>
      <c r="T38" s="15"/>
    </row>
    <row r="39" spans="1:21" ht="13.5" customHeight="1" thickBot="1" x14ac:dyDescent="0.3">
      <c r="A39" s="78" t="s">
        <v>105</v>
      </c>
      <c r="B39" s="81" t="s">
        <v>114</v>
      </c>
      <c r="C39" s="232"/>
      <c r="D39" s="202"/>
      <c r="E39" s="202">
        <v>5</v>
      </c>
      <c r="F39" s="233"/>
      <c r="G39" s="660">
        <f t="shared" si="18"/>
        <v>79</v>
      </c>
      <c r="H39" s="664">
        <v>25</v>
      </c>
      <c r="I39" s="662">
        <f t="shared" si="19"/>
        <v>54</v>
      </c>
      <c r="J39" s="4">
        <v>34</v>
      </c>
      <c r="K39" s="4">
        <v>20</v>
      </c>
      <c r="L39" s="15"/>
      <c r="M39" s="14"/>
      <c r="N39" s="15"/>
      <c r="O39" s="14"/>
      <c r="P39" s="15"/>
      <c r="Q39" s="14">
        <v>54</v>
      </c>
      <c r="R39" s="15"/>
      <c r="S39" s="14"/>
      <c r="T39" s="15"/>
    </row>
    <row r="40" spans="1:21" ht="15.75" thickBot="1" x14ac:dyDescent="0.3">
      <c r="A40" s="789" t="s">
        <v>0</v>
      </c>
      <c r="B40" s="792" t="s">
        <v>1</v>
      </c>
      <c r="C40" s="795" t="s">
        <v>135</v>
      </c>
      <c r="D40" s="796"/>
      <c r="E40" s="796"/>
      <c r="F40" s="797"/>
      <c r="G40" s="848" t="s">
        <v>2</v>
      </c>
      <c r="H40" s="849"/>
      <c r="I40" s="849"/>
      <c r="J40" s="849"/>
      <c r="K40" s="849"/>
      <c r="L40" s="849"/>
      <c r="M40" s="850" t="s">
        <v>3</v>
      </c>
      <c r="N40" s="851"/>
      <c r="O40" s="851"/>
      <c r="P40" s="851"/>
      <c r="Q40" s="851"/>
      <c r="R40" s="851"/>
      <c r="S40" s="851"/>
      <c r="T40" s="852"/>
    </row>
    <row r="41" spans="1:21" ht="15.75" thickBot="1" x14ac:dyDescent="0.3">
      <c r="A41" s="790"/>
      <c r="B41" s="793"/>
      <c r="C41" s="798"/>
      <c r="D41" s="799"/>
      <c r="E41" s="799"/>
      <c r="F41" s="800"/>
      <c r="G41" s="853" t="s">
        <v>4</v>
      </c>
      <c r="H41" s="856" t="s">
        <v>5</v>
      </c>
      <c r="I41" s="859" t="s">
        <v>6</v>
      </c>
      <c r="J41" s="859"/>
      <c r="K41" s="859"/>
      <c r="L41" s="860"/>
      <c r="M41" s="861" t="s">
        <v>12</v>
      </c>
      <c r="N41" s="862"/>
      <c r="O41" s="862" t="s">
        <v>13</v>
      </c>
      <c r="P41" s="862"/>
      <c r="Q41" s="862" t="s">
        <v>14</v>
      </c>
      <c r="R41" s="862"/>
      <c r="S41" s="862" t="s">
        <v>15</v>
      </c>
      <c r="T41" s="863"/>
    </row>
    <row r="42" spans="1:21" ht="14.25" customHeight="1" x14ac:dyDescent="0.25">
      <c r="A42" s="790"/>
      <c r="B42" s="793"/>
      <c r="C42" s="801"/>
      <c r="D42" s="802"/>
      <c r="E42" s="802"/>
      <c r="F42" s="803"/>
      <c r="G42" s="854"/>
      <c r="H42" s="857"/>
      <c r="I42" s="856" t="s">
        <v>10</v>
      </c>
      <c r="J42" s="859" t="s">
        <v>7</v>
      </c>
      <c r="K42" s="859"/>
      <c r="L42" s="860"/>
      <c r="M42" s="811" t="s">
        <v>285</v>
      </c>
      <c r="N42" s="809" t="s">
        <v>286</v>
      </c>
      <c r="O42" s="811" t="s">
        <v>287</v>
      </c>
      <c r="P42" s="809" t="s">
        <v>288</v>
      </c>
      <c r="Q42" s="811" t="s">
        <v>289</v>
      </c>
      <c r="R42" s="809" t="s">
        <v>290</v>
      </c>
      <c r="S42" s="804" t="s">
        <v>291</v>
      </c>
      <c r="T42" s="806" t="s">
        <v>292</v>
      </c>
    </row>
    <row r="43" spans="1:21" ht="82.5" thickBot="1" x14ac:dyDescent="0.3">
      <c r="A43" s="791"/>
      <c r="B43" s="794"/>
      <c r="C43" s="248" t="s">
        <v>136</v>
      </c>
      <c r="D43" s="249" t="s">
        <v>137</v>
      </c>
      <c r="E43" s="249" t="s">
        <v>138</v>
      </c>
      <c r="F43" s="250" t="s">
        <v>139</v>
      </c>
      <c r="G43" s="855"/>
      <c r="H43" s="858"/>
      <c r="I43" s="858"/>
      <c r="J43" s="3" t="s">
        <v>9</v>
      </c>
      <c r="K43" s="2" t="s">
        <v>8</v>
      </c>
      <c r="L43" s="16" t="s">
        <v>11</v>
      </c>
      <c r="M43" s="812"/>
      <c r="N43" s="810"/>
      <c r="O43" s="812"/>
      <c r="P43" s="810"/>
      <c r="Q43" s="812"/>
      <c r="R43" s="810"/>
      <c r="S43" s="805"/>
      <c r="T43" s="807"/>
    </row>
    <row r="44" spans="1:21" ht="13.5" customHeight="1" x14ac:dyDescent="0.25">
      <c r="A44" s="9">
        <v>1</v>
      </c>
      <c r="B44" s="10">
        <v>2</v>
      </c>
      <c r="C44" s="10">
        <v>3</v>
      </c>
      <c r="D44" s="10">
        <v>4</v>
      </c>
      <c r="E44" s="10">
        <v>5</v>
      </c>
      <c r="F44" s="10">
        <v>6</v>
      </c>
      <c r="G44" s="10">
        <v>7</v>
      </c>
      <c r="H44" s="10">
        <v>8</v>
      </c>
      <c r="I44" s="10">
        <v>9</v>
      </c>
      <c r="J44" s="10">
        <v>10</v>
      </c>
      <c r="K44" s="10">
        <v>11</v>
      </c>
      <c r="L44" s="626">
        <v>12</v>
      </c>
      <c r="M44" s="9">
        <v>13</v>
      </c>
      <c r="N44" s="10">
        <v>14</v>
      </c>
      <c r="O44" s="10">
        <v>15</v>
      </c>
      <c r="P44" s="10">
        <v>16</v>
      </c>
      <c r="Q44" s="10">
        <v>17</v>
      </c>
      <c r="R44" s="10">
        <v>18</v>
      </c>
      <c r="S44" s="10">
        <v>19</v>
      </c>
      <c r="T44" s="283">
        <v>20</v>
      </c>
    </row>
    <row r="45" spans="1:21" ht="22.5" x14ac:dyDescent="0.25">
      <c r="A45" s="79" t="s">
        <v>106</v>
      </c>
      <c r="B45" s="551" t="s">
        <v>84</v>
      </c>
      <c r="C45" s="232"/>
      <c r="D45" s="741" t="s">
        <v>282</v>
      </c>
      <c r="E45" s="202"/>
      <c r="F45" s="233"/>
      <c r="G45" s="660">
        <f t="shared" si="18"/>
        <v>82</v>
      </c>
      <c r="H45" s="661">
        <v>26</v>
      </c>
      <c r="I45" s="662">
        <f t="shared" si="19"/>
        <v>56</v>
      </c>
      <c r="J45" s="663">
        <v>32</v>
      </c>
      <c r="K45" s="74">
        <v>24</v>
      </c>
      <c r="L45" s="76"/>
      <c r="M45" s="8"/>
      <c r="N45" s="76"/>
      <c r="O45" s="8">
        <v>56</v>
      </c>
      <c r="P45" s="76"/>
      <c r="Q45" s="8"/>
      <c r="R45" s="76"/>
      <c r="S45" s="8"/>
      <c r="T45" s="76"/>
    </row>
    <row r="46" spans="1:21" ht="12" customHeight="1" x14ac:dyDescent="0.25">
      <c r="A46" s="78" t="s">
        <v>107</v>
      </c>
      <c r="B46" s="81" t="s">
        <v>115</v>
      </c>
      <c r="C46" s="232"/>
      <c r="D46" s="202"/>
      <c r="E46" s="202">
        <v>7</v>
      </c>
      <c r="F46" s="233"/>
      <c r="G46" s="660">
        <f t="shared" si="18"/>
        <v>82</v>
      </c>
      <c r="H46" s="664">
        <v>26</v>
      </c>
      <c r="I46" s="662">
        <f t="shared" si="19"/>
        <v>56</v>
      </c>
      <c r="J46" s="662">
        <v>34</v>
      </c>
      <c r="K46" s="4">
        <v>22</v>
      </c>
      <c r="L46" s="15"/>
      <c r="M46" s="14"/>
      <c r="N46" s="15"/>
      <c r="O46" s="14"/>
      <c r="P46" s="15"/>
      <c r="Q46" s="14"/>
      <c r="R46" s="15"/>
      <c r="S46" s="14">
        <v>56</v>
      </c>
      <c r="T46" s="15"/>
    </row>
    <row r="47" spans="1:21" ht="22.5" x14ac:dyDescent="0.25">
      <c r="A47" s="78" t="s">
        <v>108</v>
      </c>
      <c r="B47" s="81" t="s">
        <v>85</v>
      </c>
      <c r="C47" s="232"/>
      <c r="D47" s="202"/>
      <c r="E47" s="202">
        <v>5</v>
      </c>
      <c r="F47" s="233"/>
      <c r="G47" s="660">
        <f t="shared" si="18"/>
        <v>98</v>
      </c>
      <c r="H47" s="664">
        <v>30</v>
      </c>
      <c r="I47" s="662">
        <f t="shared" si="19"/>
        <v>68</v>
      </c>
      <c r="J47" s="662">
        <v>14</v>
      </c>
      <c r="K47" s="4">
        <v>54</v>
      </c>
      <c r="L47" s="15"/>
      <c r="M47" s="14"/>
      <c r="N47" s="15"/>
      <c r="O47" s="14"/>
      <c r="P47" s="15"/>
      <c r="Q47" s="14">
        <v>68</v>
      </c>
      <c r="R47" s="15"/>
      <c r="S47" s="14"/>
      <c r="T47" s="15"/>
    </row>
    <row r="48" spans="1:21" ht="12.75" customHeight="1" x14ac:dyDescent="0.25">
      <c r="A48" s="78" t="s">
        <v>109</v>
      </c>
      <c r="B48" s="81" t="s">
        <v>116</v>
      </c>
      <c r="C48" s="232"/>
      <c r="D48" s="202">
        <v>7</v>
      </c>
      <c r="E48" s="202"/>
      <c r="F48" s="233"/>
      <c r="G48" s="660">
        <f t="shared" si="18"/>
        <v>82</v>
      </c>
      <c r="H48" s="664">
        <v>26</v>
      </c>
      <c r="I48" s="662">
        <f t="shared" si="19"/>
        <v>56</v>
      </c>
      <c r="J48" s="662">
        <v>36</v>
      </c>
      <c r="K48" s="4">
        <v>20</v>
      </c>
      <c r="L48" s="15"/>
      <c r="M48" s="14"/>
      <c r="N48" s="15"/>
      <c r="O48" s="14"/>
      <c r="P48" s="15"/>
      <c r="Q48" s="14"/>
      <c r="R48" s="15"/>
      <c r="S48" s="14">
        <v>56</v>
      </c>
      <c r="T48" s="15"/>
    </row>
    <row r="49" spans="1:20" ht="12.75" customHeight="1" x14ac:dyDescent="0.25">
      <c r="A49" s="78" t="s">
        <v>110</v>
      </c>
      <c r="B49" s="81" t="s">
        <v>86</v>
      </c>
      <c r="C49" s="232"/>
      <c r="D49" s="202">
        <v>6</v>
      </c>
      <c r="E49" s="202"/>
      <c r="F49" s="233"/>
      <c r="G49" s="660">
        <f t="shared" si="18"/>
        <v>68</v>
      </c>
      <c r="H49" s="664">
        <v>20</v>
      </c>
      <c r="I49" s="662">
        <f t="shared" si="19"/>
        <v>48</v>
      </c>
      <c r="J49" s="662">
        <v>36</v>
      </c>
      <c r="K49" s="4">
        <v>12</v>
      </c>
      <c r="L49" s="15"/>
      <c r="M49" s="14"/>
      <c r="N49" s="15"/>
      <c r="O49" s="14"/>
      <c r="P49" s="15"/>
      <c r="Q49" s="14"/>
      <c r="R49" s="15">
        <v>48</v>
      </c>
      <c r="S49" s="14"/>
      <c r="T49" s="15"/>
    </row>
    <row r="50" spans="1:20" x14ac:dyDescent="0.25">
      <c r="A50" s="78" t="s">
        <v>111</v>
      </c>
      <c r="B50" s="81" t="s">
        <v>87</v>
      </c>
      <c r="C50" s="232"/>
      <c r="D50" s="202">
        <v>6</v>
      </c>
      <c r="E50" s="202"/>
      <c r="F50" s="233"/>
      <c r="G50" s="660">
        <f t="shared" si="18"/>
        <v>158</v>
      </c>
      <c r="H50" s="664">
        <v>46</v>
      </c>
      <c r="I50" s="662">
        <f t="shared" si="19"/>
        <v>112</v>
      </c>
      <c r="J50" s="662">
        <v>48</v>
      </c>
      <c r="K50" s="4">
        <v>64</v>
      </c>
      <c r="L50" s="15"/>
      <c r="M50" s="14"/>
      <c r="N50" s="15"/>
      <c r="O50" s="14"/>
      <c r="P50" s="15"/>
      <c r="Q50" s="14">
        <v>40</v>
      </c>
      <c r="R50" s="15">
        <v>72</v>
      </c>
      <c r="S50" s="14"/>
      <c r="T50" s="15"/>
    </row>
    <row r="51" spans="1:20" ht="15" customHeight="1" x14ac:dyDescent="0.25">
      <c r="A51" s="78" t="s">
        <v>112</v>
      </c>
      <c r="B51" s="81" t="s">
        <v>88</v>
      </c>
      <c r="C51" s="232"/>
      <c r="D51" s="202">
        <v>4</v>
      </c>
      <c r="E51" s="202"/>
      <c r="F51" s="233"/>
      <c r="G51" s="660">
        <f t="shared" si="18"/>
        <v>68</v>
      </c>
      <c r="H51" s="664">
        <v>20</v>
      </c>
      <c r="I51" s="662">
        <f t="shared" si="19"/>
        <v>48</v>
      </c>
      <c r="J51" s="662">
        <v>36</v>
      </c>
      <c r="K51" s="4">
        <v>12</v>
      </c>
      <c r="L51" s="15"/>
      <c r="M51" s="14"/>
      <c r="N51" s="15"/>
      <c r="O51" s="14"/>
      <c r="P51" s="15">
        <v>48</v>
      </c>
      <c r="Q51" s="14"/>
      <c r="R51" s="15"/>
      <c r="S51" s="14"/>
      <c r="T51" s="15"/>
    </row>
    <row r="52" spans="1:20" ht="18" customHeight="1" x14ac:dyDescent="0.25">
      <c r="A52" s="142" t="s">
        <v>117</v>
      </c>
      <c r="B52" s="552" t="s">
        <v>30</v>
      </c>
      <c r="C52" s="232"/>
      <c r="D52" s="202">
        <v>5</v>
      </c>
      <c r="E52" s="202"/>
      <c r="F52" s="233"/>
      <c r="G52" s="660">
        <f t="shared" si="18"/>
        <v>98</v>
      </c>
      <c r="H52" s="665">
        <v>30</v>
      </c>
      <c r="I52" s="662">
        <f t="shared" si="19"/>
        <v>68</v>
      </c>
      <c r="J52" s="666">
        <v>68</v>
      </c>
      <c r="K52" s="63"/>
      <c r="L52" s="144"/>
      <c r="M52" s="143"/>
      <c r="N52" s="144"/>
      <c r="O52" s="143"/>
      <c r="P52" s="15"/>
      <c r="Q52" s="756"/>
      <c r="R52" s="15">
        <v>68</v>
      </c>
      <c r="S52" s="143"/>
      <c r="T52" s="144"/>
    </row>
    <row r="53" spans="1:20" x14ac:dyDescent="0.25">
      <c r="A53" s="79" t="s">
        <v>130</v>
      </c>
      <c r="B53" s="551" t="s">
        <v>131</v>
      </c>
      <c r="C53" s="547"/>
      <c r="D53" s="548"/>
      <c r="E53" s="548">
        <v>8</v>
      </c>
      <c r="F53" s="549"/>
      <c r="G53" s="660">
        <f t="shared" si="18"/>
        <v>110</v>
      </c>
      <c r="H53" s="664">
        <v>30</v>
      </c>
      <c r="I53" s="662">
        <f t="shared" si="19"/>
        <v>80</v>
      </c>
      <c r="J53" s="662">
        <v>0</v>
      </c>
      <c r="K53" s="4">
        <v>80</v>
      </c>
      <c r="L53" s="15"/>
      <c r="M53" s="14"/>
      <c r="N53" s="15"/>
      <c r="O53" s="14"/>
      <c r="P53" s="15"/>
      <c r="Q53" s="14"/>
      <c r="R53" s="15"/>
      <c r="S53" s="14"/>
      <c r="T53" s="15">
        <v>80</v>
      </c>
    </row>
    <row r="54" spans="1:20" ht="15.75" thickBot="1" x14ac:dyDescent="0.3">
      <c r="A54" s="79" t="s">
        <v>213</v>
      </c>
      <c r="B54" s="551" t="s">
        <v>212</v>
      </c>
      <c r="C54" s="547"/>
      <c r="D54" s="742" t="s">
        <v>281</v>
      </c>
      <c r="E54" s="548"/>
      <c r="F54" s="549"/>
      <c r="G54" s="743">
        <f t="shared" si="18"/>
        <v>63</v>
      </c>
      <c r="H54" s="8">
        <v>21</v>
      </c>
      <c r="I54" s="74">
        <v>42</v>
      </c>
      <c r="J54" s="74">
        <v>22</v>
      </c>
      <c r="K54" s="74">
        <v>20</v>
      </c>
      <c r="L54" s="76"/>
      <c r="M54" s="62"/>
      <c r="N54" s="64"/>
      <c r="O54" s="8"/>
      <c r="P54" s="76"/>
      <c r="Q54" s="8"/>
      <c r="R54" s="76">
        <v>42</v>
      </c>
      <c r="S54" s="8"/>
      <c r="T54" s="76"/>
    </row>
    <row r="55" spans="1:20" ht="15.75" thickBot="1" x14ac:dyDescent="0.3">
      <c r="A55" s="747" t="s">
        <v>312</v>
      </c>
      <c r="B55" s="202" t="s">
        <v>313</v>
      </c>
      <c r="C55" s="202"/>
      <c r="D55" s="202">
        <v>8</v>
      </c>
      <c r="E55" s="202"/>
      <c r="F55" s="748"/>
      <c r="G55" s="749">
        <f t="shared" si="18"/>
        <v>72</v>
      </c>
      <c r="H55" s="750">
        <v>24</v>
      </c>
      <c r="I55" s="750">
        <v>48</v>
      </c>
      <c r="J55" s="750">
        <v>48</v>
      </c>
      <c r="K55" s="750"/>
      <c r="L55" s="750"/>
      <c r="M55" s="750"/>
      <c r="N55" s="750"/>
      <c r="O55" s="750"/>
      <c r="P55" s="750"/>
      <c r="Q55" s="750"/>
      <c r="R55" s="750"/>
      <c r="S55" s="750"/>
      <c r="T55" s="751">
        <v>48</v>
      </c>
    </row>
    <row r="56" spans="1:20" ht="24" customHeight="1" thickBot="1" x14ac:dyDescent="0.3">
      <c r="A56" s="744" t="s">
        <v>24</v>
      </c>
      <c r="B56" s="745" t="s">
        <v>25</v>
      </c>
      <c r="C56" s="211"/>
      <c r="D56" s="211"/>
      <c r="E56" s="211"/>
      <c r="F56" s="211"/>
      <c r="G56" s="746">
        <f>SUM(G57,G61,G70,G75,G79,G83)</f>
        <v>3125</v>
      </c>
      <c r="H56" s="553">
        <f>SUM(H57,H61,H70,H75,H79,H83)</f>
        <v>731</v>
      </c>
      <c r="I56" s="554">
        <f>SUM(I57,I61,I70,I75,I79,I83)</f>
        <v>2394</v>
      </c>
      <c r="J56" s="554">
        <f>SUM(J57,J61,J70,J75,J79,J83)</f>
        <v>826</v>
      </c>
      <c r="K56" s="554">
        <f t="shared" ref="K56:T56" si="20">SUM(K57,K61,K70,K75,K79,K83)</f>
        <v>608</v>
      </c>
      <c r="L56" s="554">
        <f t="shared" si="20"/>
        <v>60</v>
      </c>
      <c r="M56" s="554">
        <f t="shared" si="20"/>
        <v>0</v>
      </c>
      <c r="N56" s="554">
        <f t="shared" si="20"/>
        <v>0</v>
      </c>
      <c r="O56" s="554">
        <f t="shared" si="20"/>
        <v>250</v>
      </c>
      <c r="P56" s="554">
        <f t="shared" si="20"/>
        <v>556</v>
      </c>
      <c r="Q56" s="554">
        <f t="shared" si="20"/>
        <v>308</v>
      </c>
      <c r="R56" s="554">
        <f t="shared" si="20"/>
        <v>572</v>
      </c>
      <c r="S56" s="554">
        <f t="shared" si="20"/>
        <v>408</v>
      </c>
      <c r="T56" s="554">
        <f t="shared" si="20"/>
        <v>300</v>
      </c>
    </row>
    <row r="57" spans="1:20" ht="25.5" customHeight="1" x14ac:dyDescent="0.25">
      <c r="A57" s="180" t="s">
        <v>31</v>
      </c>
      <c r="B57" s="181" t="s">
        <v>118</v>
      </c>
      <c r="C57" s="265"/>
      <c r="D57" s="266"/>
      <c r="E57" s="266"/>
      <c r="F57" s="267">
        <v>3</v>
      </c>
      <c r="G57" s="205">
        <f>SUM(H57:I57)</f>
        <v>312</v>
      </c>
      <c r="H57" s="184">
        <f t="shared" ref="H57:N57" si="21">H58+H59+H60</f>
        <v>80</v>
      </c>
      <c r="I57" s="188">
        <f>SUM(I58:I60)</f>
        <v>232</v>
      </c>
      <c r="J57" s="188">
        <f t="shared" si="21"/>
        <v>82</v>
      </c>
      <c r="K57" s="188">
        <f t="shared" si="21"/>
        <v>78</v>
      </c>
      <c r="L57" s="185">
        <f t="shared" si="21"/>
        <v>0</v>
      </c>
      <c r="M57" s="189">
        <f t="shared" si="21"/>
        <v>0</v>
      </c>
      <c r="N57" s="190">
        <f t="shared" si="21"/>
        <v>0</v>
      </c>
      <c r="O57" s="184">
        <f>O58+O59+O60</f>
        <v>232</v>
      </c>
      <c r="P57" s="185">
        <f t="shared" ref="P57:T57" si="22">P58+P59+P60</f>
        <v>0</v>
      </c>
      <c r="Q57" s="189">
        <f t="shared" si="22"/>
        <v>0</v>
      </c>
      <c r="R57" s="190">
        <f t="shared" si="22"/>
        <v>0</v>
      </c>
      <c r="S57" s="183">
        <f t="shared" si="22"/>
        <v>0</v>
      </c>
      <c r="T57" s="182">
        <f t="shared" si="22"/>
        <v>0</v>
      </c>
    </row>
    <row r="58" spans="1:20" ht="16.5" customHeight="1" x14ac:dyDescent="0.25">
      <c r="A58" s="81" t="s">
        <v>32</v>
      </c>
      <c r="B58" s="145" t="s">
        <v>119</v>
      </c>
      <c r="C58" s="253"/>
      <c r="D58" s="254">
        <v>3</v>
      </c>
      <c r="E58" s="254"/>
      <c r="F58" s="255"/>
      <c r="G58" s="657">
        <f>H58+I58</f>
        <v>240</v>
      </c>
      <c r="H58" s="658">
        <v>80</v>
      </c>
      <c r="I58" s="659">
        <f>O58+P58+Q58+R58+S58+T58</f>
        <v>160</v>
      </c>
      <c r="J58" s="34">
        <v>82</v>
      </c>
      <c r="K58" s="34">
        <v>78</v>
      </c>
      <c r="L58" s="5"/>
      <c r="M58" s="14"/>
      <c r="N58" s="15"/>
      <c r="O58" s="13">
        <v>160</v>
      </c>
      <c r="P58" s="5"/>
      <c r="Q58" s="14"/>
      <c r="R58" s="15"/>
      <c r="S58" s="14"/>
      <c r="T58" s="15"/>
    </row>
    <row r="59" spans="1:20" ht="15" customHeight="1" x14ac:dyDescent="0.25">
      <c r="A59" s="82" t="s">
        <v>53</v>
      </c>
      <c r="B59" s="154" t="s">
        <v>46</v>
      </c>
      <c r="C59" s="268" t="s">
        <v>282</v>
      </c>
      <c r="D59" s="269"/>
      <c r="E59" s="269"/>
      <c r="F59" s="270"/>
      <c r="G59" s="203"/>
      <c r="H59" s="38"/>
      <c r="I59" s="36">
        <f>O59+P59+Q59+R59+S59+T59</f>
        <v>36</v>
      </c>
      <c r="J59" s="36"/>
      <c r="K59" s="36"/>
      <c r="L59" s="39"/>
      <c r="M59" s="35"/>
      <c r="N59" s="37"/>
      <c r="O59" s="38">
        <v>36</v>
      </c>
      <c r="P59" s="39"/>
      <c r="Q59" s="35"/>
      <c r="R59" s="37"/>
      <c r="S59" s="35"/>
      <c r="T59" s="37"/>
    </row>
    <row r="60" spans="1:20" x14ac:dyDescent="0.25">
      <c r="A60" s="83" t="s">
        <v>95</v>
      </c>
      <c r="B60" s="155" t="s">
        <v>56</v>
      </c>
      <c r="C60" s="271" t="s">
        <v>282</v>
      </c>
      <c r="D60" s="272"/>
      <c r="E60" s="272"/>
      <c r="F60" s="273"/>
      <c r="G60" s="204"/>
      <c r="H60" s="48"/>
      <c r="I60" s="46">
        <f>O60+P60+Q60+R60+S60+T60</f>
        <v>36</v>
      </c>
      <c r="J60" s="46"/>
      <c r="K60" s="46"/>
      <c r="L60" s="49"/>
      <c r="M60" s="45"/>
      <c r="N60" s="47"/>
      <c r="O60" s="48">
        <v>36</v>
      </c>
      <c r="P60" s="49"/>
      <c r="Q60" s="45"/>
      <c r="R60" s="47"/>
      <c r="S60" s="45"/>
      <c r="T60" s="47"/>
    </row>
    <row r="61" spans="1:20" ht="21" x14ac:dyDescent="0.25">
      <c r="A61" s="84" t="s">
        <v>33</v>
      </c>
      <c r="B61" s="85" t="s">
        <v>121</v>
      </c>
      <c r="C61" s="274"/>
      <c r="D61" s="275"/>
      <c r="E61" s="275"/>
      <c r="F61" s="276">
        <v>4</v>
      </c>
      <c r="G61" s="205">
        <f>SUM(H61:I61)</f>
        <v>705</v>
      </c>
      <c r="H61" s="191">
        <f t="shared" ref="H61:T61" si="23">H62+H63+H64</f>
        <v>131</v>
      </c>
      <c r="I61" s="87">
        <f>SUM(I62:I64)</f>
        <v>574</v>
      </c>
      <c r="J61" s="87">
        <f t="shared" si="23"/>
        <v>164</v>
      </c>
      <c r="K61" s="87">
        <f t="shared" si="23"/>
        <v>102</v>
      </c>
      <c r="L61" s="90">
        <f t="shared" si="23"/>
        <v>20</v>
      </c>
      <c r="M61" s="89">
        <f t="shared" si="23"/>
        <v>0</v>
      </c>
      <c r="N61" s="88">
        <f t="shared" si="23"/>
        <v>0</v>
      </c>
      <c r="O61" s="86">
        <f t="shared" si="23"/>
        <v>18</v>
      </c>
      <c r="P61" s="90">
        <f t="shared" si="23"/>
        <v>556</v>
      </c>
      <c r="Q61" s="89">
        <f t="shared" si="23"/>
        <v>0</v>
      </c>
      <c r="R61" s="88">
        <f t="shared" si="23"/>
        <v>0</v>
      </c>
      <c r="S61" s="89">
        <f t="shared" si="23"/>
        <v>0</v>
      </c>
      <c r="T61" s="88">
        <f t="shared" si="23"/>
        <v>0</v>
      </c>
    </row>
    <row r="62" spans="1:20" ht="22.5" x14ac:dyDescent="0.25">
      <c r="A62" s="81" t="s">
        <v>34</v>
      </c>
      <c r="B62" s="153" t="s">
        <v>120</v>
      </c>
      <c r="C62" s="277"/>
      <c r="D62" s="278">
        <v>4</v>
      </c>
      <c r="E62" s="278"/>
      <c r="F62" s="279"/>
      <c r="G62" s="667">
        <f>H62+I62</f>
        <v>417</v>
      </c>
      <c r="H62" s="668">
        <v>131</v>
      </c>
      <c r="I62" s="662">
        <f>O62+P62+Q62+R62+S62+T62</f>
        <v>286</v>
      </c>
      <c r="J62" s="4">
        <v>164</v>
      </c>
      <c r="K62" s="4">
        <v>102</v>
      </c>
      <c r="L62" s="5">
        <v>20</v>
      </c>
      <c r="M62" s="14"/>
      <c r="N62" s="15"/>
      <c r="O62" s="13">
        <v>18</v>
      </c>
      <c r="P62" s="5">
        <v>268</v>
      </c>
      <c r="Q62" s="14"/>
      <c r="R62" s="15"/>
      <c r="S62" s="14"/>
      <c r="T62" s="15"/>
    </row>
    <row r="63" spans="1:20" ht="15" customHeight="1" x14ac:dyDescent="0.25">
      <c r="A63" s="82" t="s">
        <v>54</v>
      </c>
      <c r="B63" s="156" t="s">
        <v>46</v>
      </c>
      <c r="C63" s="268" t="s">
        <v>283</v>
      </c>
      <c r="D63" s="269"/>
      <c r="E63" s="269"/>
      <c r="F63" s="270"/>
      <c r="G63" s="203"/>
      <c r="H63" s="38"/>
      <c r="I63" s="36">
        <f>O63+P63+Q63+R63+S63+T63</f>
        <v>108</v>
      </c>
      <c r="J63" s="36"/>
      <c r="K63" s="36"/>
      <c r="L63" s="39"/>
      <c r="M63" s="35"/>
      <c r="N63" s="37"/>
      <c r="O63" s="38"/>
      <c r="P63" s="39">
        <v>108</v>
      </c>
      <c r="Q63" s="35"/>
      <c r="R63" s="37"/>
      <c r="S63" s="35"/>
      <c r="T63" s="37"/>
    </row>
    <row r="64" spans="1:20" ht="12" customHeight="1" thickBot="1" x14ac:dyDescent="0.3">
      <c r="A64" s="83" t="s">
        <v>55</v>
      </c>
      <c r="B64" s="155" t="s">
        <v>56</v>
      </c>
      <c r="C64" s="271" t="s">
        <v>283</v>
      </c>
      <c r="D64" s="272"/>
      <c r="E64" s="272"/>
      <c r="F64" s="273"/>
      <c r="G64" s="204"/>
      <c r="H64" s="48"/>
      <c r="I64" s="46">
        <f>O64+P64+Q64+R64+S64+T64</f>
        <v>180</v>
      </c>
      <c r="J64" s="46"/>
      <c r="K64" s="46"/>
      <c r="L64" s="49"/>
      <c r="M64" s="45"/>
      <c r="N64" s="47"/>
      <c r="O64" s="48"/>
      <c r="P64" s="49">
        <v>180</v>
      </c>
      <c r="Q64" s="45"/>
      <c r="R64" s="47"/>
      <c r="S64" s="45"/>
      <c r="T64" s="47"/>
    </row>
    <row r="65" spans="1:20" ht="12" customHeight="1" thickBot="1" x14ac:dyDescent="0.3">
      <c r="A65" s="789" t="s">
        <v>0</v>
      </c>
      <c r="B65" s="792" t="s">
        <v>1</v>
      </c>
      <c r="C65" s="795" t="s">
        <v>135</v>
      </c>
      <c r="D65" s="796"/>
      <c r="E65" s="796"/>
      <c r="F65" s="797"/>
      <c r="G65" s="848" t="s">
        <v>2</v>
      </c>
      <c r="H65" s="849"/>
      <c r="I65" s="849"/>
      <c r="J65" s="849"/>
      <c r="K65" s="849"/>
      <c r="L65" s="849"/>
      <c r="M65" s="850" t="s">
        <v>3</v>
      </c>
      <c r="N65" s="851"/>
      <c r="O65" s="851"/>
      <c r="P65" s="851"/>
      <c r="Q65" s="851"/>
      <c r="R65" s="851"/>
      <c r="S65" s="851"/>
      <c r="T65" s="852"/>
    </row>
    <row r="66" spans="1:20" ht="12" customHeight="1" thickBot="1" x14ac:dyDescent="0.3">
      <c r="A66" s="790"/>
      <c r="B66" s="793"/>
      <c r="C66" s="798"/>
      <c r="D66" s="799"/>
      <c r="E66" s="799"/>
      <c r="F66" s="800"/>
      <c r="G66" s="853" t="s">
        <v>4</v>
      </c>
      <c r="H66" s="856" t="s">
        <v>5</v>
      </c>
      <c r="I66" s="859" t="s">
        <v>6</v>
      </c>
      <c r="J66" s="859"/>
      <c r="K66" s="859"/>
      <c r="L66" s="860"/>
      <c r="M66" s="861" t="s">
        <v>12</v>
      </c>
      <c r="N66" s="862"/>
      <c r="O66" s="862" t="s">
        <v>13</v>
      </c>
      <c r="P66" s="862"/>
      <c r="Q66" s="862" t="s">
        <v>14</v>
      </c>
      <c r="R66" s="862"/>
      <c r="S66" s="862" t="s">
        <v>15</v>
      </c>
      <c r="T66" s="863"/>
    </row>
    <row r="67" spans="1:20" ht="12" customHeight="1" x14ac:dyDescent="0.25">
      <c r="A67" s="790"/>
      <c r="B67" s="793"/>
      <c r="C67" s="801"/>
      <c r="D67" s="802"/>
      <c r="E67" s="802"/>
      <c r="F67" s="803"/>
      <c r="G67" s="854"/>
      <c r="H67" s="857"/>
      <c r="I67" s="856" t="s">
        <v>10</v>
      </c>
      <c r="J67" s="859" t="s">
        <v>7</v>
      </c>
      <c r="K67" s="859"/>
      <c r="L67" s="860"/>
      <c r="M67" s="811" t="s">
        <v>285</v>
      </c>
      <c r="N67" s="809" t="s">
        <v>286</v>
      </c>
      <c r="O67" s="811" t="s">
        <v>287</v>
      </c>
      <c r="P67" s="809" t="s">
        <v>288</v>
      </c>
      <c r="Q67" s="811" t="s">
        <v>289</v>
      </c>
      <c r="R67" s="809" t="s">
        <v>290</v>
      </c>
      <c r="S67" s="804" t="s">
        <v>291</v>
      </c>
      <c r="T67" s="806" t="s">
        <v>292</v>
      </c>
    </row>
    <row r="68" spans="1:20" ht="76.5" customHeight="1" thickBot="1" x14ac:dyDescent="0.3">
      <c r="A68" s="791"/>
      <c r="B68" s="794"/>
      <c r="C68" s="248" t="s">
        <v>136</v>
      </c>
      <c r="D68" s="249" t="s">
        <v>137</v>
      </c>
      <c r="E68" s="249" t="s">
        <v>138</v>
      </c>
      <c r="F68" s="250" t="s">
        <v>139</v>
      </c>
      <c r="G68" s="855"/>
      <c r="H68" s="858"/>
      <c r="I68" s="858"/>
      <c r="J68" s="3" t="s">
        <v>9</v>
      </c>
      <c r="K68" s="2" t="s">
        <v>8</v>
      </c>
      <c r="L68" s="16" t="s">
        <v>11</v>
      </c>
      <c r="M68" s="812"/>
      <c r="N68" s="810"/>
      <c r="O68" s="812"/>
      <c r="P68" s="810"/>
      <c r="Q68" s="812"/>
      <c r="R68" s="810"/>
      <c r="S68" s="805"/>
      <c r="T68" s="807"/>
    </row>
    <row r="69" spans="1:20" ht="12.75" customHeight="1" x14ac:dyDescent="0.25">
      <c r="A69" s="9">
        <v>1</v>
      </c>
      <c r="B69" s="10">
        <v>2</v>
      </c>
      <c r="C69" s="10">
        <v>3</v>
      </c>
      <c r="D69" s="10">
        <v>4</v>
      </c>
      <c r="E69" s="10">
        <v>5</v>
      </c>
      <c r="F69" s="10">
        <v>6</v>
      </c>
      <c r="G69" s="10">
        <v>7</v>
      </c>
      <c r="H69" s="10">
        <v>8</v>
      </c>
      <c r="I69" s="10">
        <v>9</v>
      </c>
      <c r="J69" s="10">
        <v>10</v>
      </c>
      <c r="K69" s="10">
        <v>11</v>
      </c>
      <c r="L69" s="626">
        <v>12</v>
      </c>
      <c r="M69" s="9">
        <v>13</v>
      </c>
      <c r="N69" s="10">
        <v>14</v>
      </c>
      <c r="O69" s="10">
        <v>15</v>
      </c>
      <c r="P69" s="10">
        <v>16</v>
      </c>
      <c r="Q69" s="10">
        <v>17</v>
      </c>
      <c r="R69" s="10">
        <v>18</v>
      </c>
      <c r="S69" s="10">
        <v>19</v>
      </c>
      <c r="T69" s="283">
        <v>20</v>
      </c>
    </row>
    <row r="70" spans="1:20" ht="12.75" customHeight="1" x14ac:dyDescent="0.25">
      <c r="A70" s="91" t="s">
        <v>35</v>
      </c>
      <c r="B70" s="92" t="s">
        <v>122</v>
      </c>
      <c r="C70" s="234"/>
      <c r="D70" s="213"/>
      <c r="E70" s="213"/>
      <c r="F70" s="280">
        <v>6</v>
      </c>
      <c r="G70" s="206">
        <f>SUM(H70:I70)</f>
        <v>890</v>
      </c>
      <c r="H70" s="206">
        <f t="shared" ref="H70:T70" si="24">SUM(H71:H74)</f>
        <v>214</v>
      </c>
      <c r="I70" s="206">
        <f t="shared" si="24"/>
        <v>676</v>
      </c>
      <c r="J70" s="206">
        <f t="shared" si="24"/>
        <v>220</v>
      </c>
      <c r="K70" s="206">
        <f t="shared" si="24"/>
        <v>184</v>
      </c>
      <c r="L70" s="206">
        <f t="shared" si="24"/>
        <v>20</v>
      </c>
      <c r="M70" s="206">
        <f t="shared" si="24"/>
        <v>0</v>
      </c>
      <c r="N70" s="206">
        <f t="shared" si="24"/>
        <v>0</v>
      </c>
      <c r="O70" s="206">
        <f t="shared" si="24"/>
        <v>0</v>
      </c>
      <c r="P70" s="206">
        <f t="shared" si="24"/>
        <v>0</v>
      </c>
      <c r="Q70" s="206">
        <f t="shared" si="24"/>
        <v>308</v>
      </c>
      <c r="R70" s="206">
        <f t="shared" si="24"/>
        <v>368</v>
      </c>
      <c r="S70" s="206">
        <f t="shared" si="24"/>
        <v>0</v>
      </c>
      <c r="T70" s="206">
        <f t="shared" si="24"/>
        <v>0</v>
      </c>
    </row>
    <row r="71" spans="1:20" ht="22.5" x14ac:dyDescent="0.25">
      <c r="A71" s="81" t="s">
        <v>36</v>
      </c>
      <c r="B71" s="153" t="s">
        <v>123</v>
      </c>
      <c r="C71" s="277"/>
      <c r="D71" s="278">
        <v>5</v>
      </c>
      <c r="E71" s="278"/>
      <c r="F71" s="279"/>
      <c r="G71" s="201">
        <f>SUM(H71:I71)</f>
        <v>278</v>
      </c>
      <c r="H71" s="13">
        <v>94</v>
      </c>
      <c r="I71" s="4">
        <v>184</v>
      </c>
      <c r="J71" s="4">
        <v>106</v>
      </c>
      <c r="K71" s="4">
        <v>78</v>
      </c>
      <c r="L71" s="5"/>
      <c r="M71" s="14"/>
      <c r="N71" s="15"/>
      <c r="O71" s="13"/>
      <c r="P71" s="5"/>
      <c r="Q71" s="14">
        <v>184</v>
      </c>
      <c r="R71" s="15"/>
      <c r="S71" s="14"/>
      <c r="T71" s="15"/>
    </row>
    <row r="72" spans="1:20" ht="22.5" x14ac:dyDescent="0.25">
      <c r="A72" s="81" t="s">
        <v>125</v>
      </c>
      <c r="B72" s="153" t="s">
        <v>124</v>
      </c>
      <c r="C72" s="277"/>
      <c r="D72" s="278" t="s">
        <v>281</v>
      </c>
      <c r="E72" s="278"/>
      <c r="F72" s="279"/>
      <c r="G72" s="201">
        <f>SUM(H72:I72)</f>
        <v>360</v>
      </c>
      <c r="H72" s="13">
        <v>120</v>
      </c>
      <c r="I72" s="4">
        <v>240</v>
      </c>
      <c r="J72" s="4">
        <v>114</v>
      </c>
      <c r="K72" s="4">
        <v>106</v>
      </c>
      <c r="L72" s="5">
        <v>20</v>
      </c>
      <c r="M72" s="14"/>
      <c r="N72" s="15"/>
      <c r="O72" s="13"/>
      <c r="P72" s="5"/>
      <c r="Q72" s="14">
        <v>124</v>
      </c>
      <c r="R72" s="15">
        <v>116</v>
      </c>
      <c r="S72" s="14"/>
      <c r="T72" s="15"/>
    </row>
    <row r="73" spans="1:20" x14ac:dyDescent="0.25">
      <c r="A73" s="82" t="s">
        <v>57</v>
      </c>
      <c r="B73" s="157" t="s">
        <v>46</v>
      </c>
      <c r="C73" s="235" t="s">
        <v>281</v>
      </c>
      <c r="D73" s="214"/>
      <c r="E73" s="214"/>
      <c r="F73" s="236"/>
      <c r="G73" s="203"/>
      <c r="H73" s="38"/>
      <c r="I73" s="36">
        <v>72</v>
      </c>
      <c r="J73" s="36"/>
      <c r="K73" s="36"/>
      <c r="L73" s="39"/>
      <c r="M73" s="35"/>
      <c r="N73" s="37"/>
      <c r="O73" s="38"/>
      <c r="P73" s="39"/>
      <c r="Q73" s="35"/>
      <c r="R73" s="37">
        <v>72</v>
      </c>
      <c r="S73" s="35"/>
      <c r="T73" s="37"/>
    </row>
    <row r="74" spans="1:20" x14ac:dyDescent="0.25">
      <c r="A74" s="83" t="s">
        <v>58</v>
      </c>
      <c r="B74" s="158" t="s">
        <v>56</v>
      </c>
      <c r="C74" s="237" t="s">
        <v>281</v>
      </c>
      <c r="D74" s="215"/>
      <c r="E74" s="215"/>
      <c r="F74" s="238"/>
      <c r="G74" s="204"/>
      <c r="H74" s="48"/>
      <c r="I74" s="46">
        <v>180</v>
      </c>
      <c r="J74" s="46"/>
      <c r="K74" s="46"/>
      <c r="L74" s="49"/>
      <c r="M74" s="45"/>
      <c r="N74" s="47"/>
      <c r="O74" s="48"/>
      <c r="P74" s="49"/>
      <c r="Q74" s="45"/>
      <c r="R74" s="47">
        <v>180</v>
      </c>
      <c r="S74" s="45"/>
      <c r="T74" s="47"/>
    </row>
    <row r="75" spans="1:20" ht="24" customHeight="1" x14ac:dyDescent="0.25">
      <c r="A75" s="91" t="s">
        <v>37</v>
      </c>
      <c r="B75" s="92" t="s">
        <v>126</v>
      </c>
      <c r="C75" s="234"/>
      <c r="D75" s="213"/>
      <c r="E75" s="213"/>
      <c r="F75" s="280">
        <v>7</v>
      </c>
      <c r="G75" s="206">
        <f>SUM(H75:I75)</f>
        <v>450</v>
      </c>
      <c r="H75" s="93">
        <f t="shared" ref="H75:T75" si="25">H76+H77+H78</f>
        <v>126</v>
      </c>
      <c r="I75" s="94">
        <f>SUM(I76:I78)</f>
        <v>324</v>
      </c>
      <c r="J75" s="94">
        <f t="shared" si="25"/>
        <v>174</v>
      </c>
      <c r="K75" s="94">
        <f t="shared" si="25"/>
        <v>78</v>
      </c>
      <c r="L75" s="97">
        <f t="shared" si="25"/>
        <v>0</v>
      </c>
      <c r="M75" s="96">
        <f t="shared" si="25"/>
        <v>0</v>
      </c>
      <c r="N75" s="95">
        <f t="shared" si="25"/>
        <v>0</v>
      </c>
      <c r="O75" s="93">
        <f t="shared" si="25"/>
        <v>0</v>
      </c>
      <c r="P75" s="97">
        <f t="shared" si="25"/>
        <v>0</v>
      </c>
      <c r="Q75" s="96">
        <f t="shared" si="25"/>
        <v>0</v>
      </c>
      <c r="R75" s="95">
        <f t="shared" si="25"/>
        <v>0</v>
      </c>
      <c r="S75" s="96">
        <f t="shared" si="25"/>
        <v>324</v>
      </c>
      <c r="T75" s="95">
        <f t="shared" si="25"/>
        <v>0</v>
      </c>
    </row>
    <row r="76" spans="1:20" ht="12.75" customHeight="1" x14ac:dyDescent="0.25">
      <c r="A76" s="81" t="s">
        <v>38</v>
      </c>
      <c r="B76" s="153" t="s">
        <v>127</v>
      </c>
      <c r="C76" s="232"/>
      <c r="D76" s="202">
        <v>7</v>
      </c>
      <c r="E76" s="202"/>
      <c r="F76" s="279"/>
      <c r="G76" s="201">
        <f>SUM(H76:I76)</f>
        <v>378</v>
      </c>
      <c r="H76" s="13">
        <v>126</v>
      </c>
      <c r="I76" s="4">
        <v>252</v>
      </c>
      <c r="J76" s="4">
        <v>174</v>
      </c>
      <c r="K76" s="4">
        <v>78</v>
      </c>
      <c r="L76" s="5"/>
      <c r="M76" s="14"/>
      <c r="N76" s="15"/>
      <c r="O76" s="13"/>
      <c r="P76" s="5"/>
      <c r="Q76" s="14"/>
      <c r="R76" s="15"/>
      <c r="S76" s="14">
        <v>252</v>
      </c>
      <c r="T76" s="15"/>
    </row>
    <row r="77" spans="1:20" ht="13.5" customHeight="1" x14ac:dyDescent="0.25">
      <c r="A77" s="82" t="s">
        <v>59</v>
      </c>
      <c r="B77" s="159" t="s">
        <v>46</v>
      </c>
      <c r="C77" s="239" t="s">
        <v>284</v>
      </c>
      <c r="D77" s="216"/>
      <c r="E77" s="216"/>
      <c r="F77" s="281"/>
      <c r="G77" s="203"/>
      <c r="H77" s="38"/>
      <c r="I77" s="36">
        <v>36</v>
      </c>
      <c r="J77" s="36"/>
      <c r="K77" s="36"/>
      <c r="L77" s="39"/>
      <c r="M77" s="35"/>
      <c r="N77" s="37"/>
      <c r="O77" s="38"/>
      <c r="P77" s="39"/>
      <c r="Q77" s="35"/>
      <c r="R77" s="37"/>
      <c r="S77" s="35">
        <v>36</v>
      </c>
      <c r="T77" s="37"/>
    </row>
    <row r="78" spans="1:20" x14ac:dyDescent="0.25">
      <c r="A78" s="83" t="s">
        <v>60</v>
      </c>
      <c r="B78" s="160" t="s">
        <v>56</v>
      </c>
      <c r="C78" s="241" t="s">
        <v>284</v>
      </c>
      <c r="D78" s="217"/>
      <c r="E78" s="217"/>
      <c r="F78" s="282"/>
      <c r="G78" s="204"/>
      <c r="H78" s="48"/>
      <c r="I78" s="46">
        <v>36</v>
      </c>
      <c r="J78" s="46"/>
      <c r="K78" s="46"/>
      <c r="L78" s="49"/>
      <c r="M78" s="45"/>
      <c r="N78" s="47"/>
      <c r="O78" s="48"/>
      <c r="P78" s="49"/>
      <c r="Q78" s="45"/>
      <c r="R78" s="47"/>
      <c r="S78" s="45">
        <v>36</v>
      </c>
      <c r="T78" s="47"/>
    </row>
    <row r="79" spans="1:20" ht="18" customHeight="1" x14ac:dyDescent="0.25">
      <c r="A79" s="91" t="s">
        <v>39</v>
      </c>
      <c r="B79" s="92" t="s">
        <v>89</v>
      </c>
      <c r="C79" s="234"/>
      <c r="D79" s="213"/>
      <c r="E79" s="213"/>
      <c r="F79" s="280">
        <v>8</v>
      </c>
      <c r="G79" s="206">
        <f>SUM(H79:I79)</f>
        <v>522</v>
      </c>
      <c r="H79" s="93">
        <f t="shared" ref="H79:T79" si="26">H80+H81+H82</f>
        <v>138</v>
      </c>
      <c r="I79" s="94">
        <f>SUM(I80:I82)</f>
        <v>384</v>
      </c>
      <c r="J79" s="94">
        <f t="shared" si="26"/>
        <v>136</v>
      </c>
      <c r="K79" s="94">
        <f t="shared" si="26"/>
        <v>120</v>
      </c>
      <c r="L79" s="97">
        <f t="shared" si="26"/>
        <v>20</v>
      </c>
      <c r="M79" s="96">
        <f t="shared" si="26"/>
        <v>0</v>
      </c>
      <c r="N79" s="95">
        <f t="shared" si="26"/>
        <v>0</v>
      </c>
      <c r="O79" s="93">
        <f t="shared" si="26"/>
        <v>0</v>
      </c>
      <c r="P79" s="97">
        <f t="shared" si="26"/>
        <v>0</v>
      </c>
      <c r="Q79" s="96">
        <f t="shared" si="26"/>
        <v>0</v>
      </c>
      <c r="R79" s="95">
        <f t="shared" si="26"/>
        <v>0</v>
      </c>
      <c r="S79" s="96">
        <f t="shared" si="26"/>
        <v>84</v>
      </c>
      <c r="T79" s="95">
        <f t="shared" si="26"/>
        <v>300</v>
      </c>
    </row>
    <row r="80" spans="1:20" ht="22.5" x14ac:dyDescent="0.25">
      <c r="A80" s="81" t="s">
        <v>40</v>
      </c>
      <c r="B80" s="153" t="s">
        <v>90</v>
      </c>
      <c r="C80" s="232"/>
      <c r="D80" s="202">
        <v>8.6999999999999993</v>
      </c>
      <c r="E80" s="202"/>
      <c r="F80" s="233"/>
      <c r="G80" s="201">
        <f>H80+I80</f>
        <v>414</v>
      </c>
      <c r="H80" s="13">
        <v>138</v>
      </c>
      <c r="I80" s="4">
        <v>276</v>
      </c>
      <c r="J80" s="757">
        <v>136</v>
      </c>
      <c r="K80" s="757">
        <v>120</v>
      </c>
      <c r="L80" s="758">
        <v>20</v>
      </c>
      <c r="M80" s="14"/>
      <c r="N80" s="15"/>
      <c r="O80" s="13"/>
      <c r="P80" s="5"/>
      <c r="Q80" s="14"/>
      <c r="R80" s="15"/>
      <c r="S80" s="14">
        <v>84</v>
      </c>
      <c r="T80" s="15">
        <v>192</v>
      </c>
    </row>
    <row r="81" spans="1:21" x14ac:dyDescent="0.25">
      <c r="A81" s="82" t="s">
        <v>61</v>
      </c>
      <c r="B81" s="159" t="s">
        <v>46</v>
      </c>
      <c r="C81" s="239"/>
      <c r="D81" s="216"/>
      <c r="E81" s="216"/>
      <c r="F81" s="240"/>
      <c r="G81" s="207"/>
      <c r="H81" s="43"/>
      <c r="I81" s="41"/>
      <c r="J81" s="41"/>
      <c r="K81" s="41"/>
      <c r="L81" s="44"/>
      <c r="M81" s="40"/>
      <c r="N81" s="42"/>
      <c r="O81" s="43"/>
      <c r="P81" s="44"/>
      <c r="Q81" s="40"/>
      <c r="R81" s="42"/>
      <c r="S81" s="40"/>
      <c r="T81" s="42"/>
    </row>
    <row r="82" spans="1:21" x14ac:dyDescent="0.25">
      <c r="A82" s="83" t="s">
        <v>62</v>
      </c>
      <c r="B82" s="160" t="s">
        <v>56</v>
      </c>
      <c r="C82" s="241">
        <v>8</v>
      </c>
      <c r="D82" s="217"/>
      <c r="E82" s="217"/>
      <c r="F82" s="242"/>
      <c r="G82" s="208"/>
      <c r="H82" s="53"/>
      <c r="I82" s="51">
        <v>108</v>
      </c>
      <c r="J82" s="51"/>
      <c r="K82" s="51"/>
      <c r="L82" s="54"/>
      <c r="M82" s="50"/>
      <c r="N82" s="52"/>
      <c r="O82" s="53"/>
      <c r="P82" s="54"/>
      <c r="Q82" s="50"/>
      <c r="R82" s="52"/>
      <c r="S82" s="50"/>
      <c r="T82" s="52">
        <v>108</v>
      </c>
      <c r="U82" s="121"/>
    </row>
    <row r="83" spans="1:21" ht="27" customHeight="1" x14ac:dyDescent="0.25">
      <c r="A83" s="91" t="s">
        <v>41</v>
      </c>
      <c r="B83" s="92" t="s">
        <v>295</v>
      </c>
      <c r="C83" s="234"/>
      <c r="D83" s="213"/>
      <c r="E83" s="213"/>
      <c r="F83" s="280">
        <v>6</v>
      </c>
      <c r="G83" s="206">
        <f>SUM(H83:I83)</f>
        <v>246</v>
      </c>
      <c r="H83" s="93">
        <f t="shared" ref="H83:T83" si="27">H84+H85+H86</f>
        <v>42</v>
      </c>
      <c r="I83" s="94">
        <f>SUM(I84:I86)</f>
        <v>204</v>
      </c>
      <c r="J83" s="94">
        <f t="shared" si="27"/>
        <v>50</v>
      </c>
      <c r="K83" s="94">
        <f t="shared" si="27"/>
        <v>46</v>
      </c>
      <c r="L83" s="97">
        <f t="shared" si="27"/>
        <v>0</v>
      </c>
      <c r="M83" s="96">
        <f t="shared" si="27"/>
        <v>0</v>
      </c>
      <c r="N83" s="95">
        <f t="shared" si="27"/>
        <v>0</v>
      </c>
      <c r="O83" s="93">
        <f t="shared" si="27"/>
        <v>0</v>
      </c>
      <c r="P83" s="97">
        <f t="shared" si="27"/>
        <v>0</v>
      </c>
      <c r="Q83" s="96">
        <f t="shared" si="27"/>
        <v>0</v>
      </c>
      <c r="R83" s="95">
        <f t="shared" si="27"/>
        <v>204</v>
      </c>
      <c r="S83" s="96">
        <f t="shared" si="27"/>
        <v>0</v>
      </c>
      <c r="T83" s="95">
        <f t="shared" si="27"/>
        <v>0</v>
      </c>
    </row>
    <row r="84" spans="1:21" ht="15.75" customHeight="1" x14ac:dyDescent="0.25">
      <c r="A84" s="81" t="s">
        <v>65</v>
      </c>
      <c r="B84" s="693" t="s">
        <v>295</v>
      </c>
      <c r="C84" s="232"/>
      <c r="D84" s="202">
        <v>6</v>
      </c>
      <c r="E84" s="202"/>
      <c r="F84" s="233"/>
      <c r="G84" s="201">
        <f>H84+I84</f>
        <v>138</v>
      </c>
      <c r="H84" s="13">
        <v>42</v>
      </c>
      <c r="I84" s="4">
        <v>96</v>
      </c>
      <c r="J84" s="4">
        <v>50</v>
      </c>
      <c r="K84" s="4">
        <v>46</v>
      </c>
      <c r="L84" s="5"/>
      <c r="M84" s="14"/>
      <c r="N84" s="15"/>
      <c r="O84" s="13"/>
      <c r="P84" s="5"/>
      <c r="Q84" s="14"/>
      <c r="R84" s="15">
        <v>96</v>
      </c>
      <c r="S84" s="14"/>
      <c r="T84" s="15"/>
    </row>
    <row r="85" spans="1:21" ht="13.5" customHeight="1" x14ac:dyDescent="0.25">
      <c r="A85" s="82" t="s">
        <v>63</v>
      </c>
      <c r="B85" s="159" t="s">
        <v>46</v>
      </c>
      <c r="C85" s="239">
        <v>6</v>
      </c>
      <c r="D85" s="216"/>
      <c r="E85" s="216"/>
      <c r="F85" s="240"/>
      <c r="G85" s="203"/>
      <c r="H85" s="38"/>
      <c r="I85" s="36">
        <v>108</v>
      </c>
      <c r="J85" s="36"/>
      <c r="K85" s="36"/>
      <c r="L85" s="39"/>
      <c r="M85" s="35"/>
      <c r="N85" s="37"/>
      <c r="O85" s="38"/>
      <c r="P85" s="39"/>
      <c r="Q85" s="35"/>
      <c r="R85" s="37">
        <v>108</v>
      </c>
      <c r="S85" s="35"/>
      <c r="T85" s="37"/>
    </row>
    <row r="86" spans="1:21" ht="16.5" customHeight="1" x14ac:dyDescent="0.25">
      <c r="A86" s="83" t="s">
        <v>64</v>
      </c>
      <c r="B86" s="160" t="s">
        <v>56</v>
      </c>
      <c r="C86" s="241"/>
      <c r="D86" s="217"/>
      <c r="E86" s="217"/>
      <c r="F86" s="242"/>
      <c r="G86" s="204"/>
      <c r="H86" s="48"/>
      <c r="I86" s="46"/>
      <c r="J86" s="46"/>
      <c r="K86" s="46"/>
      <c r="L86" s="49"/>
      <c r="M86" s="45"/>
      <c r="N86" s="47"/>
      <c r="O86" s="48"/>
      <c r="P86" s="49"/>
      <c r="Q86" s="45"/>
      <c r="R86" s="47"/>
      <c r="S86" s="45"/>
      <c r="T86" s="47"/>
    </row>
    <row r="87" spans="1:21" ht="14.25" customHeight="1" x14ac:dyDescent="0.25">
      <c r="A87" s="127"/>
      <c r="B87" s="128" t="s">
        <v>94</v>
      </c>
      <c r="C87" s="243"/>
      <c r="D87" s="218"/>
      <c r="E87" s="218"/>
      <c r="F87" s="244"/>
      <c r="G87" s="209">
        <f>SUM(G58,G62,G71,G72,G76,G80,G84,)</f>
        <v>2225</v>
      </c>
      <c r="H87" s="129">
        <f t="shared" ref="H87" si="28">H84+H80+H76+H72+H71+H62+H58</f>
        <v>731</v>
      </c>
      <c r="I87" s="130">
        <f>SUM(I84,I80,I76,I72,I71,I62,I58)</f>
        <v>1494</v>
      </c>
      <c r="J87" s="130">
        <f t="shared" ref="J87:T87" si="29">J84+J80+J76+J72+J71+J62+J58</f>
        <v>826</v>
      </c>
      <c r="K87" s="130">
        <f t="shared" si="29"/>
        <v>608</v>
      </c>
      <c r="L87" s="133">
        <f t="shared" si="29"/>
        <v>60</v>
      </c>
      <c r="M87" s="132">
        <f t="shared" si="29"/>
        <v>0</v>
      </c>
      <c r="N87" s="131">
        <f t="shared" si="29"/>
        <v>0</v>
      </c>
      <c r="O87" s="129">
        <f t="shared" si="29"/>
        <v>178</v>
      </c>
      <c r="P87" s="133">
        <f t="shared" si="29"/>
        <v>268</v>
      </c>
      <c r="Q87" s="132">
        <f t="shared" si="29"/>
        <v>308</v>
      </c>
      <c r="R87" s="131">
        <f t="shared" si="29"/>
        <v>212</v>
      </c>
      <c r="S87" s="132">
        <f t="shared" si="29"/>
        <v>336</v>
      </c>
      <c r="T87" s="131">
        <f t="shared" si="29"/>
        <v>192</v>
      </c>
    </row>
    <row r="88" spans="1:21" ht="15.75" thickBot="1" x14ac:dyDescent="0.3">
      <c r="A88" s="77"/>
      <c r="B88" s="80" t="s">
        <v>26</v>
      </c>
      <c r="C88" s="245"/>
      <c r="D88" s="246"/>
      <c r="E88" s="246"/>
      <c r="F88" s="247"/>
      <c r="G88" s="210">
        <f>SUM(G7,G27,G32,G36,G56)</f>
        <v>7542</v>
      </c>
      <c r="H88" s="628">
        <f t="shared" ref="H88:T88" si="30">SUM(H7,H27,H32,H36,H56)</f>
        <v>2214</v>
      </c>
      <c r="I88" s="629">
        <f>SUM(I7,I27,I32,I36,I56)</f>
        <v>5328</v>
      </c>
      <c r="J88" s="759">
        <f t="shared" si="30"/>
        <v>2526</v>
      </c>
      <c r="K88" s="759">
        <f t="shared" si="30"/>
        <v>1842</v>
      </c>
      <c r="L88" s="760">
        <f t="shared" si="30"/>
        <v>60</v>
      </c>
      <c r="M88" s="628">
        <f t="shared" si="30"/>
        <v>576</v>
      </c>
      <c r="N88" s="210">
        <f t="shared" si="30"/>
        <v>828</v>
      </c>
      <c r="O88" s="628">
        <f t="shared" si="30"/>
        <v>600</v>
      </c>
      <c r="P88" s="210">
        <f t="shared" si="30"/>
        <v>840</v>
      </c>
      <c r="Q88" s="628">
        <f t="shared" si="30"/>
        <v>582</v>
      </c>
      <c r="R88" s="210">
        <f t="shared" si="30"/>
        <v>858</v>
      </c>
      <c r="S88" s="628">
        <f t="shared" si="30"/>
        <v>576</v>
      </c>
      <c r="T88" s="210">
        <f t="shared" si="30"/>
        <v>468</v>
      </c>
    </row>
    <row r="89" spans="1:21" ht="15.75" thickBot="1" x14ac:dyDescent="0.3">
      <c r="A89" s="162"/>
      <c r="B89" s="111" t="s">
        <v>92</v>
      </c>
      <c r="C89" s="212"/>
      <c r="D89" s="212"/>
      <c r="E89" s="212"/>
      <c r="F89" s="212"/>
      <c r="G89" s="194"/>
      <c r="H89" s="112"/>
      <c r="I89" s="112">
        <f>SUM(I85,I77,I73,I63,I59)</f>
        <v>360</v>
      </c>
      <c r="J89" s="112">
        <f t="shared" ref="J89:T89" si="31">J85+J81+J77+J73+J63+J59</f>
        <v>0</v>
      </c>
      <c r="K89" s="112">
        <f t="shared" si="31"/>
        <v>0</v>
      </c>
      <c r="L89" s="192">
        <f t="shared" si="31"/>
        <v>0</v>
      </c>
      <c r="M89" s="113">
        <f t="shared" si="31"/>
        <v>0</v>
      </c>
      <c r="N89" s="193">
        <f t="shared" si="31"/>
        <v>0</v>
      </c>
      <c r="O89" s="112">
        <f t="shared" si="31"/>
        <v>36</v>
      </c>
      <c r="P89" s="192">
        <f t="shared" si="31"/>
        <v>108</v>
      </c>
      <c r="Q89" s="113">
        <f t="shared" si="31"/>
        <v>0</v>
      </c>
      <c r="R89" s="193">
        <f t="shared" si="31"/>
        <v>180</v>
      </c>
      <c r="S89" s="112">
        <f t="shared" si="31"/>
        <v>36</v>
      </c>
      <c r="T89" s="193">
        <f t="shared" si="31"/>
        <v>0</v>
      </c>
    </row>
    <row r="90" spans="1:21" ht="15.75" thickBot="1" x14ac:dyDescent="0.3">
      <c r="A90" s="163"/>
      <c r="B90" s="105" t="s">
        <v>93</v>
      </c>
      <c r="C90" s="105"/>
      <c r="D90" s="105"/>
      <c r="E90" s="105"/>
      <c r="F90" s="105"/>
      <c r="G90" s="195"/>
      <c r="H90" s="106"/>
      <c r="I90" s="107">
        <f>SUM(I86,I82,I78,I74,I64,I60)</f>
        <v>540</v>
      </c>
      <c r="J90" s="107">
        <f t="shared" ref="J90:T90" si="32">J86+J82+J78+J74+J64+J60</f>
        <v>0</v>
      </c>
      <c r="K90" s="107">
        <f t="shared" si="32"/>
        <v>0</v>
      </c>
      <c r="L90" s="110">
        <f t="shared" si="32"/>
        <v>0</v>
      </c>
      <c r="M90" s="109">
        <f t="shared" si="32"/>
        <v>0</v>
      </c>
      <c r="N90" s="108">
        <f t="shared" si="32"/>
        <v>0</v>
      </c>
      <c r="O90" s="106">
        <f t="shared" si="32"/>
        <v>36</v>
      </c>
      <c r="P90" s="110">
        <f t="shared" si="32"/>
        <v>180</v>
      </c>
      <c r="Q90" s="109">
        <f t="shared" si="32"/>
        <v>0</v>
      </c>
      <c r="R90" s="108">
        <f t="shared" si="32"/>
        <v>180</v>
      </c>
      <c r="S90" s="109">
        <f t="shared" si="32"/>
        <v>36</v>
      </c>
      <c r="T90" s="108">
        <f t="shared" si="32"/>
        <v>108</v>
      </c>
    </row>
    <row r="91" spans="1:21" ht="15.75" thickBot="1" x14ac:dyDescent="0.3">
      <c r="A91" s="148" t="s">
        <v>128</v>
      </c>
      <c r="B91" s="164" t="s">
        <v>91</v>
      </c>
      <c r="C91" s="164"/>
      <c r="D91" s="164"/>
      <c r="E91" s="164"/>
      <c r="F91" s="164"/>
      <c r="G91" s="196"/>
      <c r="H91" s="98"/>
      <c r="I91" s="99"/>
      <c r="J91" s="147"/>
      <c r="K91" s="99"/>
      <c r="L91" s="103"/>
      <c r="M91" s="102"/>
      <c r="N91" s="103"/>
      <c r="O91" s="98"/>
      <c r="P91" s="104"/>
      <c r="Q91" s="102"/>
      <c r="R91" s="103"/>
      <c r="S91" s="98"/>
      <c r="T91" s="103">
        <v>144</v>
      </c>
    </row>
    <row r="92" spans="1:21" ht="15.75" thickBot="1" x14ac:dyDescent="0.3">
      <c r="A92" s="146" t="s">
        <v>129</v>
      </c>
      <c r="B92" s="165" t="s">
        <v>47</v>
      </c>
      <c r="C92" s="164"/>
      <c r="D92" s="164"/>
      <c r="E92" s="164"/>
      <c r="F92" s="164"/>
      <c r="G92" s="196"/>
      <c r="H92" s="98"/>
      <c r="I92" s="99">
        <f>M92+N92+O92+P92+Q92+R92+S92+T92</f>
        <v>252</v>
      </c>
      <c r="J92" s="147"/>
      <c r="K92" s="100"/>
      <c r="L92" s="101"/>
      <c r="M92" s="102">
        <v>30</v>
      </c>
      <c r="N92" s="103">
        <v>42</v>
      </c>
      <c r="O92" s="98">
        <v>24</v>
      </c>
      <c r="P92" s="104">
        <v>42</v>
      </c>
      <c r="Q92" s="102">
        <v>0</v>
      </c>
      <c r="R92" s="103">
        <v>36</v>
      </c>
      <c r="S92" s="98">
        <v>42</v>
      </c>
      <c r="T92" s="103">
        <v>36</v>
      </c>
    </row>
    <row r="93" spans="1:21" ht="15.75" thickBot="1" x14ac:dyDescent="0.3">
      <c r="A93" s="161" t="s">
        <v>27</v>
      </c>
      <c r="B93" s="166" t="s">
        <v>28</v>
      </c>
      <c r="C93" s="200"/>
      <c r="D93" s="200"/>
      <c r="E93" s="200"/>
      <c r="F93" s="200"/>
      <c r="G93" s="197"/>
      <c r="H93" s="114"/>
      <c r="I93" s="115"/>
      <c r="J93" s="116"/>
      <c r="K93" s="116"/>
      <c r="L93" s="117"/>
      <c r="M93" s="118"/>
      <c r="N93" s="119"/>
      <c r="O93" s="114"/>
      <c r="P93" s="120"/>
      <c r="Q93" s="118"/>
      <c r="R93" s="119"/>
      <c r="S93" s="114"/>
      <c r="T93" s="119" t="s">
        <v>132</v>
      </c>
    </row>
    <row r="94" spans="1:21" ht="15.75" customHeight="1" thickBot="1" x14ac:dyDescent="0.3">
      <c r="A94" s="813" t="s">
        <v>171</v>
      </c>
      <c r="B94" s="813" t="s">
        <v>214</v>
      </c>
      <c r="C94" s="816" t="s">
        <v>135</v>
      </c>
      <c r="D94" s="817"/>
      <c r="E94" s="817"/>
      <c r="F94" s="818"/>
      <c r="G94" s="825" t="s">
        <v>2</v>
      </c>
      <c r="H94" s="826"/>
      <c r="I94" s="826"/>
      <c r="J94" s="826"/>
      <c r="K94" s="826"/>
      <c r="L94" s="827"/>
      <c r="M94" s="828"/>
      <c r="N94" s="829"/>
      <c r="O94" s="829"/>
      <c r="P94" s="829"/>
      <c r="Q94" s="829"/>
      <c r="R94" s="829"/>
      <c r="S94" s="829"/>
      <c r="T94" s="830"/>
    </row>
    <row r="95" spans="1:21" ht="15.75" customHeight="1" thickBot="1" x14ac:dyDescent="0.3">
      <c r="A95" s="814"/>
      <c r="B95" s="814"/>
      <c r="C95" s="819"/>
      <c r="D95" s="820"/>
      <c r="E95" s="820"/>
      <c r="F95" s="821"/>
      <c r="G95" s="834" t="s">
        <v>215</v>
      </c>
      <c r="H95" s="837" t="s">
        <v>216</v>
      </c>
      <c r="I95" s="840" t="s">
        <v>217</v>
      </c>
      <c r="J95" s="841"/>
      <c r="K95" s="841"/>
      <c r="L95" s="842"/>
      <c r="M95" s="831"/>
      <c r="N95" s="832"/>
      <c r="O95" s="832"/>
      <c r="P95" s="832"/>
      <c r="Q95" s="832"/>
      <c r="R95" s="832"/>
      <c r="S95" s="832"/>
      <c r="T95" s="833"/>
    </row>
    <row r="96" spans="1:21" ht="15.75" customHeight="1" thickBot="1" x14ac:dyDescent="0.3">
      <c r="A96" s="814"/>
      <c r="B96" s="814"/>
      <c r="C96" s="822"/>
      <c r="D96" s="823"/>
      <c r="E96" s="823"/>
      <c r="F96" s="824"/>
      <c r="G96" s="835"/>
      <c r="H96" s="838"/>
      <c r="I96" s="843" t="s">
        <v>218</v>
      </c>
      <c r="J96" s="845" t="s">
        <v>219</v>
      </c>
      <c r="K96" s="846"/>
      <c r="L96" s="847"/>
      <c r="M96" s="840" t="s">
        <v>12</v>
      </c>
      <c r="N96" s="842"/>
      <c r="O96" s="840" t="s">
        <v>13</v>
      </c>
      <c r="P96" s="842"/>
      <c r="Q96" s="840" t="s">
        <v>50</v>
      </c>
      <c r="R96" s="842"/>
      <c r="S96" s="840" t="s">
        <v>15</v>
      </c>
      <c r="T96" s="842"/>
    </row>
    <row r="97" spans="1:20" ht="81.75" thickBot="1" x14ac:dyDescent="0.3">
      <c r="A97" s="815"/>
      <c r="B97" s="815"/>
      <c r="C97" s="556" t="s">
        <v>136</v>
      </c>
      <c r="D97" s="557" t="s">
        <v>137</v>
      </c>
      <c r="E97" s="557" t="s">
        <v>138</v>
      </c>
      <c r="F97" s="558" t="s">
        <v>139</v>
      </c>
      <c r="G97" s="836"/>
      <c r="H97" s="839"/>
      <c r="I97" s="844"/>
      <c r="J97" s="559" t="s">
        <v>220</v>
      </c>
      <c r="K97" s="560" t="s">
        <v>221</v>
      </c>
      <c r="L97" s="561" t="s">
        <v>222</v>
      </c>
      <c r="M97" s="811" t="s">
        <v>285</v>
      </c>
      <c r="N97" s="809" t="s">
        <v>286</v>
      </c>
      <c r="O97" s="811" t="s">
        <v>287</v>
      </c>
      <c r="P97" s="809" t="s">
        <v>288</v>
      </c>
      <c r="Q97" s="811" t="s">
        <v>289</v>
      </c>
      <c r="R97" s="809" t="s">
        <v>290</v>
      </c>
      <c r="S97" s="804" t="s">
        <v>291</v>
      </c>
      <c r="T97" s="806" t="s">
        <v>292</v>
      </c>
    </row>
    <row r="98" spans="1:20" ht="15.75" thickBot="1" x14ac:dyDescent="0.3">
      <c r="A98" s="562" t="s">
        <v>223</v>
      </c>
      <c r="B98" s="562" t="s">
        <v>224</v>
      </c>
      <c r="C98" s="563">
        <v>3</v>
      </c>
      <c r="D98" s="564">
        <v>4</v>
      </c>
      <c r="E98" s="564">
        <v>5</v>
      </c>
      <c r="F98" s="565">
        <v>6</v>
      </c>
      <c r="G98" s="563">
        <v>7</v>
      </c>
      <c r="H98" s="564">
        <v>8</v>
      </c>
      <c r="I98" s="566">
        <v>9</v>
      </c>
      <c r="J98" s="567">
        <v>10</v>
      </c>
      <c r="K98" s="568">
        <v>11</v>
      </c>
      <c r="L98" s="569">
        <v>12</v>
      </c>
      <c r="M98" s="812"/>
      <c r="N98" s="810"/>
      <c r="O98" s="812"/>
      <c r="P98" s="810"/>
      <c r="Q98" s="812"/>
      <c r="R98" s="810"/>
      <c r="S98" s="805"/>
      <c r="T98" s="807"/>
    </row>
    <row r="99" spans="1:20" x14ac:dyDescent="0.25">
      <c r="A99" s="570" t="s">
        <v>225</v>
      </c>
      <c r="B99" s="571" t="s">
        <v>91</v>
      </c>
      <c r="C99" s="572"/>
      <c r="D99" s="572"/>
      <c r="E99" s="573"/>
      <c r="F99" s="572"/>
      <c r="G99" s="574"/>
      <c r="H99" s="575"/>
      <c r="I99" s="576"/>
      <c r="J99" s="574"/>
      <c r="K99" s="575"/>
      <c r="L99" s="576"/>
      <c r="M99" s="574"/>
      <c r="N99" s="576"/>
      <c r="O99" s="577"/>
      <c r="P99" s="578"/>
      <c r="Q99" s="574"/>
      <c r="R99" s="576"/>
      <c r="S99" s="574"/>
      <c r="T99" s="579" t="s">
        <v>226</v>
      </c>
    </row>
    <row r="100" spans="1:20" ht="19.5" customHeight="1" thickBot="1" x14ac:dyDescent="0.3">
      <c r="A100" s="580" t="s">
        <v>211</v>
      </c>
      <c r="B100" s="581" t="s">
        <v>28</v>
      </c>
      <c r="C100" s="582"/>
      <c r="D100" s="582"/>
      <c r="E100" s="582"/>
      <c r="F100" s="582"/>
      <c r="G100" s="583"/>
      <c r="H100" s="584"/>
      <c r="I100" s="585">
        <f>SUM(M101:T101)</f>
        <v>4428</v>
      </c>
      <c r="J100" s="583"/>
      <c r="K100" s="584"/>
      <c r="L100" s="585"/>
      <c r="M100" s="583"/>
      <c r="N100" s="585"/>
      <c r="O100" s="586"/>
      <c r="P100" s="587"/>
      <c r="Q100" s="583"/>
      <c r="R100" s="585"/>
      <c r="S100" s="583"/>
      <c r="T100" s="588" t="s">
        <v>227</v>
      </c>
    </row>
    <row r="101" spans="1:20" ht="26.25" customHeight="1" x14ac:dyDescent="0.25">
      <c r="A101" s="864" t="s">
        <v>228</v>
      </c>
      <c r="B101" s="865"/>
      <c r="C101" s="589"/>
      <c r="D101" s="589"/>
      <c r="E101" s="589"/>
      <c r="F101" s="589"/>
      <c r="G101" s="866" t="s">
        <v>26</v>
      </c>
      <c r="H101" s="869" t="s">
        <v>229</v>
      </c>
      <c r="I101" s="869"/>
      <c r="J101" s="869"/>
      <c r="K101" s="869"/>
      <c r="L101" s="870"/>
      <c r="M101" s="590">
        <v>576</v>
      </c>
      <c r="N101" s="591">
        <v>828</v>
      </c>
      <c r="O101" s="592">
        <v>528</v>
      </c>
      <c r="P101" s="591">
        <v>552</v>
      </c>
      <c r="Q101" s="592">
        <v>582</v>
      </c>
      <c r="R101" s="591">
        <v>498</v>
      </c>
      <c r="S101" s="590">
        <v>504</v>
      </c>
      <c r="T101" s="591">
        <v>360</v>
      </c>
    </row>
    <row r="102" spans="1:20" ht="29.25" customHeight="1" x14ac:dyDescent="0.25">
      <c r="A102" s="871"/>
      <c r="B102" s="872"/>
      <c r="C102" s="593"/>
      <c r="D102" s="593"/>
      <c r="E102" s="593"/>
      <c r="F102" s="593"/>
      <c r="G102" s="867"/>
      <c r="H102" s="873" t="s">
        <v>230</v>
      </c>
      <c r="I102" s="873"/>
      <c r="J102" s="873"/>
      <c r="K102" s="873"/>
      <c r="L102" s="874"/>
      <c r="M102" s="594">
        <v>0</v>
      </c>
      <c r="N102" s="595">
        <v>0</v>
      </c>
      <c r="O102" s="594">
        <v>36</v>
      </c>
      <c r="P102" s="595">
        <v>108</v>
      </c>
      <c r="Q102" s="594">
        <v>0</v>
      </c>
      <c r="R102" s="595">
        <v>180</v>
      </c>
      <c r="S102" s="594">
        <v>36</v>
      </c>
      <c r="T102" s="620">
        <v>0</v>
      </c>
    </row>
    <row r="103" spans="1:20" x14ac:dyDescent="0.25">
      <c r="A103" s="875" t="s">
        <v>28</v>
      </c>
      <c r="B103" s="876"/>
      <c r="C103" s="596"/>
      <c r="D103" s="596"/>
      <c r="E103" s="596"/>
      <c r="F103" s="596"/>
      <c r="G103" s="867"/>
      <c r="H103" s="873" t="s">
        <v>231</v>
      </c>
      <c r="I103" s="873"/>
      <c r="J103" s="873"/>
      <c r="K103" s="873"/>
      <c r="L103" s="874"/>
      <c r="M103" s="594">
        <v>0</v>
      </c>
      <c r="N103" s="595">
        <v>0</v>
      </c>
      <c r="O103" s="594">
        <v>36</v>
      </c>
      <c r="P103" s="595">
        <v>180</v>
      </c>
      <c r="Q103" s="594">
        <v>0</v>
      </c>
      <c r="R103" s="595">
        <v>180</v>
      </c>
      <c r="S103" s="594">
        <v>36</v>
      </c>
      <c r="T103" s="620">
        <v>108</v>
      </c>
    </row>
    <row r="104" spans="1:20" x14ac:dyDescent="0.25">
      <c r="A104" s="875" t="s">
        <v>232</v>
      </c>
      <c r="B104" s="876"/>
      <c r="C104" s="596"/>
      <c r="D104" s="596"/>
      <c r="E104" s="596"/>
      <c r="F104" s="596"/>
      <c r="G104" s="867"/>
      <c r="H104" s="873" t="s">
        <v>233</v>
      </c>
      <c r="I104" s="873"/>
      <c r="J104" s="873"/>
      <c r="K104" s="873"/>
      <c r="L104" s="874"/>
      <c r="M104" s="597">
        <v>0</v>
      </c>
      <c r="N104" s="598">
        <v>0</v>
      </c>
      <c r="O104" s="599">
        <v>0</v>
      </c>
      <c r="P104" s="600">
        <v>0</v>
      </c>
      <c r="Q104" s="601">
        <v>0</v>
      </c>
      <c r="R104" s="602">
        <v>0</v>
      </c>
      <c r="S104" s="601">
        <v>0</v>
      </c>
      <c r="T104" s="603">
        <v>144</v>
      </c>
    </row>
    <row r="105" spans="1:20" ht="30.75" customHeight="1" x14ac:dyDescent="0.25">
      <c r="A105" s="871" t="s">
        <v>309</v>
      </c>
      <c r="B105" s="872"/>
      <c r="C105" s="593"/>
      <c r="D105" s="593"/>
      <c r="E105" s="593"/>
      <c r="F105" s="593"/>
      <c r="G105" s="867"/>
      <c r="H105" s="873" t="s">
        <v>234</v>
      </c>
      <c r="I105" s="873"/>
      <c r="J105" s="873"/>
      <c r="K105" s="873"/>
      <c r="L105" s="877"/>
      <c r="M105" s="604">
        <v>2</v>
      </c>
      <c r="N105" s="605">
        <v>3</v>
      </c>
      <c r="O105" s="606">
        <v>2</v>
      </c>
      <c r="P105" s="607">
        <v>3</v>
      </c>
      <c r="Q105" s="608">
        <v>2</v>
      </c>
      <c r="R105" s="609">
        <v>2</v>
      </c>
      <c r="S105" s="608">
        <v>2</v>
      </c>
      <c r="T105" s="610">
        <v>2</v>
      </c>
    </row>
    <row r="106" spans="1:20" ht="39.75" customHeight="1" x14ac:dyDescent="0.25">
      <c r="A106" s="871" t="s">
        <v>310</v>
      </c>
      <c r="B106" s="872"/>
      <c r="C106" s="593"/>
      <c r="D106" s="593"/>
      <c r="E106" s="593"/>
      <c r="F106" s="593"/>
      <c r="G106" s="867"/>
      <c r="H106" s="878" t="s">
        <v>235</v>
      </c>
      <c r="I106" s="878"/>
      <c r="J106" s="878"/>
      <c r="K106" s="878"/>
      <c r="L106" s="879"/>
      <c r="M106" s="611">
        <v>1</v>
      </c>
      <c r="N106" s="611">
        <v>8</v>
      </c>
      <c r="O106" s="611">
        <v>3</v>
      </c>
      <c r="P106" s="607">
        <v>3</v>
      </c>
      <c r="Q106" s="612">
        <v>3</v>
      </c>
      <c r="R106" s="609">
        <v>4</v>
      </c>
      <c r="S106" s="608">
        <v>3</v>
      </c>
      <c r="T106" s="610">
        <v>3</v>
      </c>
    </row>
    <row r="107" spans="1:20" ht="35.25" customHeight="1" thickBot="1" x14ac:dyDescent="0.3">
      <c r="A107" s="880" t="s">
        <v>311</v>
      </c>
      <c r="B107" s="881"/>
      <c r="C107" s="613"/>
      <c r="D107" s="613"/>
      <c r="E107" s="613"/>
      <c r="F107" s="613"/>
      <c r="G107" s="868"/>
      <c r="H107" s="882" t="s">
        <v>236</v>
      </c>
      <c r="I107" s="882"/>
      <c r="J107" s="882"/>
      <c r="K107" s="882"/>
      <c r="L107" s="883"/>
      <c r="M107" s="611">
        <v>0</v>
      </c>
      <c r="N107" s="611">
        <v>1</v>
      </c>
      <c r="O107" s="614">
        <v>3</v>
      </c>
      <c r="P107" s="615">
        <v>1</v>
      </c>
      <c r="Q107" s="616">
        <v>1</v>
      </c>
      <c r="R107" s="617">
        <v>2</v>
      </c>
      <c r="S107" s="618">
        <v>2</v>
      </c>
      <c r="T107" s="619">
        <v>1</v>
      </c>
    </row>
    <row r="108" spans="1:20" x14ac:dyDescent="0.25">
      <c r="A108" s="808" t="s">
        <v>293</v>
      </c>
      <c r="B108" s="808"/>
      <c r="C108" s="808"/>
      <c r="D108" s="808"/>
      <c r="E108" s="808"/>
      <c r="F108" s="808"/>
      <c r="G108" s="808"/>
      <c r="H108" s="808"/>
      <c r="I108" s="808"/>
      <c r="J108" s="808"/>
      <c r="K108" s="808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</sheetData>
  <mergeCells count="105">
    <mergeCell ref="N97:N98"/>
    <mergeCell ref="O97:O98"/>
    <mergeCell ref="P97:P98"/>
    <mergeCell ref="Q97:Q98"/>
    <mergeCell ref="R97:R98"/>
    <mergeCell ref="S96:T96"/>
    <mergeCell ref="A101:B101"/>
    <mergeCell ref="G101:G107"/>
    <mergeCell ref="H101:L101"/>
    <mergeCell ref="A102:B102"/>
    <mergeCell ref="H102:L102"/>
    <mergeCell ref="A103:B103"/>
    <mergeCell ref="H103:L103"/>
    <mergeCell ref="A104:B104"/>
    <mergeCell ref="H104:L104"/>
    <mergeCell ref="A105:B105"/>
    <mergeCell ref="H105:L105"/>
    <mergeCell ref="A106:B106"/>
    <mergeCell ref="H106:L106"/>
    <mergeCell ref="A107:B107"/>
    <mergeCell ref="H107:L107"/>
    <mergeCell ref="O96:P96"/>
    <mergeCell ref="Q96:R96"/>
    <mergeCell ref="M97:M98"/>
    <mergeCell ref="C2:F4"/>
    <mergeCell ref="M4:M5"/>
    <mergeCell ref="N4:N5"/>
    <mergeCell ref="A1:V1"/>
    <mergeCell ref="S4:S5"/>
    <mergeCell ref="T4:T5"/>
    <mergeCell ref="M2:T2"/>
    <mergeCell ref="A2:A5"/>
    <mergeCell ref="B2:B5"/>
    <mergeCell ref="S3:T3"/>
    <mergeCell ref="Q3:R3"/>
    <mergeCell ref="G3:G5"/>
    <mergeCell ref="H3:H5"/>
    <mergeCell ref="I4:I5"/>
    <mergeCell ref="G2:L2"/>
    <mergeCell ref="R4:R5"/>
    <mergeCell ref="O3:P3"/>
    <mergeCell ref="Q4:Q5"/>
    <mergeCell ref="P4:P5"/>
    <mergeCell ref="I3:L3"/>
    <mergeCell ref="J4:L4"/>
    <mergeCell ref="M3:N3"/>
    <mergeCell ref="O4:O5"/>
    <mergeCell ref="G40:L40"/>
    <mergeCell ref="M40:T40"/>
    <mergeCell ref="G41:G43"/>
    <mergeCell ref="H41:H43"/>
    <mergeCell ref="I41:L41"/>
    <mergeCell ref="M41:N41"/>
    <mergeCell ref="O41:P41"/>
    <mergeCell ref="Q41:R41"/>
    <mergeCell ref="S41:T41"/>
    <mergeCell ref="I42:I43"/>
    <mergeCell ref="J42:L42"/>
    <mergeCell ref="M42:M43"/>
    <mergeCell ref="N42:N43"/>
    <mergeCell ref="T42:T43"/>
    <mergeCell ref="O42:O43"/>
    <mergeCell ref="P42:P43"/>
    <mergeCell ref="Q42:Q43"/>
    <mergeCell ref="R42:R43"/>
    <mergeCell ref="S42:S43"/>
    <mergeCell ref="A65:A68"/>
    <mergeCell ref="B65:B68"/>
    <mergeCell ref="C65:F67"/>
    <mergeCell ref="G65:L65"/>
    <mergeCell ref="M65:T65"/>
    <mergeCell ref="G66:G68"/>
    <mergeCell ref="H66:H68"/>
    <mergeCell ref="I66:L66"/>
    <mergeCell ref="M66:N66"/>
    <mergeCell ref="O66:P66"/>
    <mergeCell ref="Q66:R66"/>
    <mergeCell ref="S66:T66"/>
    <mergeCell ref="I67:I68"/>
    <mergeCell ref="J67:L67"/>
    <mergeCell ref="M67:M68"/>
    <mergeCell ref="A40:A43"/>
    <mergeCell ref="B40:B43"/>
    <mergeCell ref="C40:F42"/>
    <mergeCell ref="S97:S98"/>
    <mergeCell ref="T97:T98"/>
    <mergeCell ref="A108:K108"/>
    <mergeCell ref="S67:S68"/>
    <mergeCell ref="T67:T68"/>
    <mergeCell ref="N67:N68"/>
    <mergeCell ref="O67:O68"/>
    <mergeCell ref="P67:P68"/>
    <mergeCell ref="Q67:Q68"/>
    <mergeCell ref="R67:R68"/>
    <mergeCell ref="A94:A97"/>
    <mergeCell ref="B94:B97"/>
    <mergeCell ref="C94:F96"/>
    <mergeCell ref="G94:L94"/>
    <mergeCell ref="M94:T95"/>
    <mergeCell ref="G95:G97"/>
    <mergeCell ref="H95:H97"/>
    <mergeCell ref="I95:L95"/>
    <mergeCell ref="I96:I97"/>
    <mergeCell ref="J96:L96"/>
    <mergeCell ref="M96:N96"/>
  </mergeCells>
  <pageMargins left="0.47244094488188981" right="0.23622047244094491" top="0.74803149606299213" bottom="0.74803149606299213" header="0.31496062992125984" footer="0.31496062992125984"/>
  <pageSetup paperSize="9" scale="85" orientation="landscape" r:id="rId1"/>
  <rowBreaks count="3" manualBreakCount="3">
    <brk id="31" max="16383" man="1"/>
    <brk id="62" max="19" man="1"/>
    <brk id="88" max="16383" man="1"/>
  </rowBreaks>
  <colBreaks count="1" manualBreakCount="1">
    <brk id="20" max="1048575" man="1"/>
  </colBreaks>
  <ignoredErrors>
    <ignoredError sqref="G8 G24 I57 I61 I87 I83 I79" formula="1"/>
    <ignoredError sqref="G10:G13 G15:G23 G25:G26 G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5"/>
  <sheetViews>
    <sheetView topLeftCell="A41" zoomScale="90" zoomScaleNormal="90" zoomScaleSheetLayoutView="80" workbookViewId="0">
      <selection activeCell="BC75" sqref="BC75"/>
    </sheetView>
  </sheetViews>
  <sheetFormatPr defaultRowHeight="15" x14ac:dyDescent="0.25"/>
  <cols>
    <col min="1" max="1" width="6.7109375" customWidth="1"/>
    <col min="2" max="2" width="16.85546875" customWidth="1"/>
    <col min="3" max="3" width="38" customWidth="1"/>
    <col min="4" max="15" width="2.7109375" customWidth="1"/>
    <col min="16" max="18" width="3.140625" customWidth="1"/>
    <col min="19" max="19" width="3.28515625" customWidth="1"/>
    <col min="20" max="20" width="3.42578125" customWidth="1"/>
    <col min="21" max="21" width="6.5703125" customWidth="1"/>
    <col min="22" max="39" width="2.7109375" customWidth="1"/>
    <col min="40" max="40" width="2.85546875" customWidth="1"/>
    <col min="41" max="48" width="2.7109375" customWidth="1"/>
    <col min="49" max="49" width="7.5703125" customWidth="1"/>
    <col min="50" max="50" width="6.7109375" customWidth="1"/>
    <col min="51" max="52" width="2.7109375" customWidth="1"/>
    <col min="53" max="53" width="15.7109375" customWidth="1"/>
  </cols>
  <sheetData>
    <row r="1" spans="1:53" ht="22.5" x14ac:dyDescent="0.3">
      <c r="A1" s="374"/>
      <c r="B1" s="374"/>
      <c r="C1" s="375" t="s">
        <v>195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6" t="s">
        <v>315</v>
      </c>
      <c r="Y1" s="376"/>
      <c r="Z1" s="376"/>
      <c r="AA1" s="376"/>
      <c r="AB1" s="376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4"/>
    </row>
    <row r="2" spans="1:53" x14ac:dyDescent="0.25">
      <c r="A2" s="374"/>
      <c r="B2" s="374"/>
      <c r="C2" s="375" t="s">
        <v>169</v>
      </c>
      <c r="D2" s="375" t="s">
        <v>196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4"/>
    </row>
    <row r="3" spans="1:53" ht="15.75" thickBot="1" x14ac:dyDescent="0.3">
      <c r="A3" s="374"/>
      <c r="B3" s="374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4"/>
    </row>
    <row r="4" spans="1:53" ht="15" customHeight="1" x14ac:dyDescent="0.25">
      <c r="A4" s="903" t="s">
        <v>170</v>
      </c>
      <c r="B4" s="906" t="s">
        <v>171</v>
      </c>
      <c r="C4" s="908" t="s">
        <v>172</v>
      </c>
      <c r="D4" s="911" t="s">
        <v>173</v>
      </c>
      <c r="E4" s="910"/>
      <c r="F4" s="910"/>
      <c r="G4" s="912"/>
      <c r="H4" s="911" t="s">
        <v>174</v>
      </c>
      <c r="I4" s="910"/>
      <c r="J4" s="910"/>
      <c r="K4" s="910"/>
      <c r="L4" s="912"/>
      <c r="M4" s="911" t="s">
        <v>175</v>
      </c>
      <c r="N4" s="910"/>
      <c r="O4" s="910"/>
      <c r="P4" s="912"/>
      <c r="Q4" s="911" t="s">
        <v>176</v>
      </c>
      <c r="R4" s="910"/>
      <c r="S4" s="910"/>
      <c r="T4" s="910"/>
      <c r="U4" s="912"/>
      <c r="V4" s="911" t="s">
        <v>177</v>
      </c>
      <c r="W4" s="910"/>
      <c r="X4" s="910"/>
      <c r="Y4" s="910"/>
      <c r="Z4" s="912"/>
      <c r="AA4" s="911" t="s">
        <v>178</v>
      </c>
      <c r="AB4" s="910"/>
      <c r="AC4" s="910"/>
      <c r="AD4" s="912"/>
      <c r="AE4" s="910" t="s">
        <v>179</v>
      </c>
      <c r="AF4" s="910"/>
      <c r="AG4" s="910"/>
      <c r="AH4" s="910"/>
      <c r="AI4" s="911" t="s">
        <v>180</v>
      </c>
      <c r="AJ4" s="910"/>
      <c r="AK4" s="910"/>
      <c r="AL4" s="910"/>
      <c r="AM4" s="912"/>
      <c r="AN4" s="910" t="s">
        <v>181</v>
      </c>
      <c r="AO4" s="910"/>
      <c r="AP4" s="910"/>
      <c r="AQ4" s="910"/>
      <c r="AR4" s="911" t="s">
        <v>182</v>
      </c>
      <c r="AS4" s="910"/>
      <c r="AT4" s="910"/>
      <c r="AU4" s="910"/>
      <c r="AV4" s="912"/>
      <c r="AW4" s="911" t="s">
        <v>183</v>
      </c>
      <c r="AX4" s="910"/>
      <c r="AY4" s="910"/>
      <c r="AZ4" s="912"/>
      <c r="BA4" s="797" t="s">
        <v>184</v>
      </c>
    </row>
    <row r="5" spans="1:53" x14ac:dyDescent="0.25">
      <c r="A5" s="904"/>
      <c r="B5" s="907"/>
      <c r="C5" s="909"/>
      <c r="D5" s="277">
        <v>1</v>
      </c>
      <c r="E5" s="278">
        <v>8</v>
      </c>
      <c r="F5" s="278">
        <v>15</v>
      </c>
      <c r="G5" s="378">
        <v>22</v>
      </c>
      <c r="H5" s="277">
        <v>29</v>
      </c>
      <c r="I5" s="278">
        <v>6</v>
      </c>
      <c r="J5" s="278">
        <v>13</v>
      </c>
      <c r="K5" s="278">
        <v>20</v>
      </c>
      <c r="L5" s="279">
        <v>27</v>
      </c>
      <c r="M5" s="379">
        <v>3</v>
      </c>
      <c r="N5" s="202">
        <v>10</v>
      </c>
      <c r="O5" s="278">
        <v>17</v>
      </c>
      <c r="P5" s="378">
        <v>24</v>
      </c>
      <c r="Q5" s="277">
        <v>1</v>
      </c>
      <c r="R5" s="278">
        <v>8</v>
      </c>
      <c r="S5" s="278">
        <v>15</v>
      </c>
      <c r="T5" s="278">
        <v>22</v>
      </c>
      <c r="U5" s="890" t="s">
        <v>185</v>
      </c>
      <c r="V5" s="379">
        <v>29</v>
      </c>
      <c r="W5" s="278">
        <v>5</v>
      </c>
      <c r="X5" s="278">
        <v>12</v>
      </c>
      <c r="Y5" s="278">
        <v>19</v>
      </c>
      <c r="Z5" s="378">
        <v>26</v>
      </c>
      <c r="AA5" s="277">
        <v>2</v>
      </c>
      <c r="AB5" s="278">
        <v>9</v>
      </c>
      <c r="AC5" s="278">
        <v>16</v>
      </c>
      <c r="AD5" s="279">
        <v>23</v>
      </c>
      <c r="AE5" s="379">
        <v>2</v>
      </c>
      <c r="AF5" s="278">
        <v>9</v>
      </c>
      <c r="AG5" s="278">
        <v>16</v>
      </c>
      <c r="AH5" s="378">
        <v>23</v>
      </c>
      <c r="AI5" s="277">
        <v>30</v>
      </c>
      <c r="AJ5" s="278">
        <v>6</v>
      </c>
      <c r="AK5" s="278">
        <v>13</v>
      </c>
      <c r="AL5" s="278">
        <v>20</v>
      </c>
      <c r="AM5" s="279">
        <v>27</v>
      </c>
      <c r="AN5" s="379">
        <v>4</v>
      </c>
      <c r="AO5" s="278">
        <v>11</v>
      </c>
      <c r="AP5" s="278">
        <v>18</v>
      </c>
      <c r="AQ5" s="378">
        <v>25</v>
      </c>
      <c r="AR5" s="277">
        <v>1</v>
      </c>
      <c r="AS5" s="278">
        <v>8</v>
      </c>
      <c r="AT5" s="278">
        <v>15</v>
      </c>
      <c r="AU5" s="278">
        <v>22</v>
      </c>
      <c r="AV5" s="630"/>
      <c r="AW5" s="892" t="s">
        <v>185</v>
      </c>
      <c r="AX5" s="380">
        <v>6</v>
      </c>
      <c r="AY5" s="380">
        <v>13</v>
      </c>
      <c r="AZ5" s="381">
        <v>20</v>
      </c>
      <c r="BA5" s="800"/>
    </row>
    <row r="6" spans="1:53" x14ac:dyDescent="0.25">
      <c r="A6" s="904"/>
      <c r="B6" s="907"/>
      <c r="C6" s="909"/>
      <c r="D6" s="277">
        <v>7</v>
      </c>
      <c r="E6" s="278">
        <v>14</v>
      </c>
      <c r="F6" s="278">
        <v>21</v>
      </c>
      <c r="G6" s="378">
        <v>28</v>
      </c>
      <c r="H6" s="277">
        <v>5</v>
      </c>
      <c r="I6" s="278">
        <v>12</v>
      </c>
      <c r="J6" s="278">
        <v>19</v>
      </c>
      <c r="K6" s="278">
        <v>26</v>
      </c>
      <c r="L6" s="279">
        <v>2</v>
      </c>
      <c r="M6" s="379">
        <v>9</v>
      </c>
      <c r="N6" s="278">
        <v>16</v>
      </c>
      <c r="O6" s="278">
        <v>23</v>
      </c>
      <c r="P6" s="378">
        <v>30</v>
      </c>
      <c r="Q6" s="277">
        <v>7</v>
      </c>
      <c r="R6" s="278">
        <v>14</v>
      </c>
      <c r="S6" s="278">
        <v>21</v>
      </c>
      <c r="T6" s="278">
        <v>28</v>
      </c>
      <c r="U6" s="891"/>
      <c r="V6" s="379">
        <v>4</v>
      </c>
      <c r="W6" s="278">
        <v>11</v>
      </c>
      <c r="X6" s="278">
        <v>18</v>
      </c>
      <c r="Y6" s="278">
        <v>25</v>
      </c>
      <c r="Z6" s="378">
        <v>1</v>
      </c>
      <c r="AA6" s="277">
        <v>8</v>
      </c>
      <c r="AB6" s="278">
        <v>15</v>
      </c>
      <c r="AC6" s="278">
        <v>22</v>
      </c>
      <c r="AD6" s="279">
        <v>1</v>
      </c>
      <c r="AE6" s="379">
        <v>8</v>
      </c>
      <c r="AF6" s="278">
        <v>15</v>
      </c>
      <c r="AG6" s="278">
        <v>22</v>
      </c>
      <c r="AH6" s="378">
        <v>29</v>
      </c>
      <c r="AI6" s="277">
        <v>5</v>
      </c>
      <c r="AJ6" s="278">
        <v>12</v>
      </c>
      <c r="AK6" s="278">
        <v>19</v>
      </c>
      <c r="AL6" s="278">
        <v>26</v>
      </c>
      <c r="AM6" s="279">
        <v>3</v>
      </c>
      <c r="AN6" s="379">
        <v>10</v>
      </c>
      <c r="AO6" s="278">
        <v>17</v>
      </c>
      <c r="AP6" s="278">
        <v>24</v>
      </c>
      <c r="AQ6" s="378">
        <v>31</v>
      </c>
      <c r="AR6" s="277">
        <v>7</v>
      </c>
      <c r="AS6" s="278">
        <v>14</v>
      </c>
      <c r="AT6" s="278">
        <v>21</v>
      </c>
      <c r="AU6" s="278">
        <v>28</v>
      </c>
      <c r="AV6" s="630"/>
      <c r="AW6" s="893"/>
      <c r="AX6" s="380">
        <v>12</v>
      </c>
      <c r="AY6" s="380">
        <v>19</v>
      </c>
      <c r="AZ6" s="381">
        <v>26</v>
      </c>
      <c r="BA6" s="800"/>
    </row>
    <row r="7" spans="1:53" x14ac:dyDescent="0.25">
      <c r="A7" s="904"/>
      <c r="B7" s="907"/>
      <c r="C7" s="909"/>
      <c r="D7" s="922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59"/>
      <c r="AP7" s="859"/>
      <c r="AQ7" s="859"/>
      <c r="AR7" s="859"/>
      <c r="AS7" s="859"/>
      <c r="AT7" s="859"/>
      <c r="AU7" s="859"/>
      <c r="AV7" s="859"/>
      <c r="AW7" s="859"/>
      <c r="AX7" s="859"/>
      <c r="AY7" s="859"/>
      <c r="AZ7" s="923"/>
      <c r="BA7" s="800"/>
    </row>
    <row r="8" spans="1:53" ht="15.75" thickBot="1" x14ac:dyDescent="0.3">
      <c r="A8" s="918"/>
      <c r="B8" s="919"/>
      <c r="C8" s="920"/>
      <c r="D8" s="382">
        <v>1</v>
      </c>
      <c r="E8" s="383">
        <v>2</v>
      </c>
      <c r="F8" s="383">
        <v>3</v>
      </c>
      <c r="G8" s="384">
        <v>4</v>
      </c>
      <c r="H8" s="382">
        <v>5</v>
      </c>
      <c r="I8" s="383">
        <v>6</v>
      </c>
      <c r="J8" s="383">
        <v>7</v>
      </c>
      <c r="K8" s="383">
        <v>8</v>
      </c>
      <c r="L8" s="385">
        <v>9</v>
      </c>
      <c r="M8" s="386">
        <v>10</v>
      </c>
      <c r="N8" s="383">
        <v>11</v>
      </c>
      <c r="O8" s="383">
        <v>12</v>
      </c>
      <c r="P8" s="384">
        <v>13</v>
      </c>
      <c r="Q8" s="382">
        <v>14</v>
      </c>
      <c r="R8" s="383">
        <v>15</v>
      </c>
      <c r="S8" s="383">
        <v>16</v>
      </c>
      <c r="T8" s="383">
        <v>17</v>
      </c>
      <c r="U8" s="385"/>
      <c r="V8" s="387">
        <v>18</v>
      </c>
      <c r="W8" s="388">
        <v>19</v>
      </c>
      <c r="X8" s="383">
        <v>20</v>
      </c>
      <c r="Y8" s="383">
        <v>21</v>
      </c>
      <c r="Z8" s="384">
        <v>22</v>
      </c>
      <c r="AA8" s="382">
        <v>23</v>
      </c>
      <c r="AB8" s="383">
        <v>24</v>
      </c>
      <c r="AC8" s="383">
        <v>25</v>
      </c>
      <c r="AD8" s="385">
        <v>26</v>
      </c>
      <c r="AE8" s="386">
        <v>27</v>
      </c>
      <c r="AF8" s="383">
        <v>28</v>
      </c>
      <c r="AG8" s="383">
        <v>29</v>
      </c>
      <c r="AH8" s="384">
        <v>30</v>
      </c>
      <c r="AI8" s="382">
        <v>31</v>
      </c>
      <c r="AJ8" s="383">
        <v>32</v>
      </c>
      <c r="AK8" s="383">
        <v>33</v>
      </c>
      <c r="AL8" s="383">
        <v>34</v>
      </c>
      <c r="AM8" s="385">
        <v>35</v>
      </c>
      <c r="AN8" s="386">
        <v>36</v>
      </c>
      <c r="AO8" s="383">
        <v>37</v>
      </c>
      <c r="AP8" s="383">
        <v>38</v>
      </c>
      <c r="AQ8" s="384">
        <v>39</v>
      </c>
      <c r="AR8" s="382">
        <v>40</v>
      </c>
      <c r="AS8" s="506">
        <v>41</v>
      </c>
      <c r="AT8" s="506">
        <v>42</v>
      </c>
      <c r="AU8" s="506">
        <v>43</v>
      </c>
      <c r="AV8" s="755"/>
      <c r="AW8" s="386">
        <v>45</v>
      </c>
      <c r="AX8" s="383">
        <v>46</v>
      </c>
      <c r="AY8" s="383">
        <v>47</v>
      </c>
      <c r="AZ8" s="385">
        <v>48</v>
      </c>
      <c r="BA8" s="921"/>
    </row>
    <row r="9" spans="1:53" ht="15.75" customHeight="1" thickBot="1" x14ac:dyDescent="0.3">
      <c r="A9" s="917">
        <v>1</v>
      </c>
      <c r="B9" s="632" t="s">
        <v>259</v>
      </c>
      <c r="C9" s="633" t="s">
        <v>276</v>
      </c>
      <c r="D9" s="484">
        <v>2</v>
      </c>
      <c r="E9" s="393">
        <v>2</v>
      </c>
      <c r="F9" s="393">
        <v>2</v>
      </c>
      <c r="G9" s="393">
        <v>2</v>
      </c>
      <c r="H9" s="393">
        <v>2</v>
      </c>
      <c r="I9" s="393">
        <v>2</v>
      </c>
      <c r="J9" s="393">
        <v>2</v>
      </c>
      <c r="K9" s="393">
        <v>2</v>
      </c>
      <c r="L9" s="393">
        <v>2</v>
      </c>
      <c r="M9" s="393">
        <v>2</v>
      </c>
      <c r="N9" s="393">
        <v>2</v>
      </c>
      <c r="O9" s="393">
        <v>2</v>
      </c>
      <c r="P9" s="393">
        <v>2</v>
      </c>
      <c r="Q9" s="393">
        <v>2</v>
      </c>
      <c r="R9" s="393">
        <v>2</v>
      </c>
      <c r="S9" s="393">
        <v>2</v>
      </c>
      <c r="T9" s="485"/>
      <c r="U9" s="389">
        <f>T9+S9+R9+Q9+P9+O9+N9+M9+L9+K9+J9+I9+H9+G9+F9+E9+D9</f>
        <v>32</v>
      </c>
      <c r="V9" s="390" t="s">
        <v>186</v>
      </c>
      <c r="W9" s="391" t="s">
        <v>186</v>
      </c>
      <c r="X9" s="392">
        <v>2</v>
      </c>
      <c r="Y9" s="393">
        <v>2</v>
      </c>
      <c r="Z9" s="393">
        <v>2</v>
      </c>
      <c r="AA9" s="393">
        <v>2</v>
      </c>
      <c r="AB9" s="393">
        <v>2</v>
      </c>
      <c r="AC9" s="393">
        <v>2</v>
      </c>
      <c r="AD9" s="393">
        <v>2</v>
      </c>
      <c r="AE9" s="393">
        <v>2</v>
      </c>
      <c r="AF9" s="393">
        <v>2</v>
      </c>
      <c r="AG9" s="393">
        <v>2</v>
      </c>
      <c r="AH9" s="393">
        <v>2</v>
      </c>
      <c r="AI9" s="393">
        <v>2</v>
      </c>
      <c r="AJ9" s="393">
        <v>2</v>
      </c>
      <c r="AK9" s="393">
        <v>2</v>
      </c>
      <c r="AL9" s="393">
        <v>2</v>
      </c>
      <c r="AM9" s="393">
        <v>2</v>
      </c>
      <c r="AN9" s="393">
        <v>2</v>
      </c>
      <c r="AO9" s="393">
        <v>2</v>
      </c>
      <c r="AP9" s="393">
        <v>2</v>
      </c>
      <c r="AQ9" s="393">
        <v>2</v>
      </c>
      <c r="AR9" s="393">
        <v>2</v>
      </c>
      <c r="AS9" s="393">
        <v>2</v>
      </c>
      <c r="AT9" s="634">
        <v>2</v>
      </c>
      <c r="AU9" s="635"/>
      <c r="AV9" s="395"/>
      <c r="AW9" s="396">
        <f t="shared" ref="AW9:AW20" si="0">AV9+AU9+AT9+AS9+AR9+AQ9+AP9+AO9+AN9+AM9+AL9+AK9+AJ9+AI9+AH9+AG9+AF9+AE9+AD9+AC9+AB9+AA9+Z9+Y9+X9</f>
        <v>46</v>
      </c>
      <c r="AX9" s="397" t="s">
        <v>186</v>
      </c>
      <c r="AY9" s="398" t="s">
        <v>186</v>
      </c>
      <c r="AZ9" s="399" t="s">
        <v>186</v>
      </c>
      <c r="BA9" s="396">
        <f t="shared" ref="BA9:BA24" si="1">AW9+U9</f>
        <v>78</v>
      </c>
    </row>
    <row r="10" spans="1:53" ht="15.75" customHeight="1" thickBot="1" x14ac:dyDescent="0.3">
      <c r="A10" s="917"/>
      <c r="B10" s="632" t="s">
        <v>258</v>
      </c>
      <c r="C10" s="633" t="s">
        <v>277</v>
      </c>
      <c r="D10" s="484">
        <v>2</v>
      </c>
      <c r="E10" s="393">
        <v>4</v>
      </c>
      <c r="F10" s="393">
        <v>2</v>
      </c>
      <c r="G10" s="393">
        <v>4</v>
      </c>
      <c r="H10" s="393">
        <v>2</v>
      </c>
      <c r="I10" s="393">
        <v>4</v>
      </c>
      <c r="J10" s="393">
        <v>2</v>
      </c>
      <c r="K10" s="393">
        <v>4</v>
      </c>
      <c r="L10" s="393">
        <v>2</v>
      </c>
      <c r="M10" s="393">
        <v>4</v>
      </c>
      <c r="N10" s="393">
        <v>2</v>
      </c>
      <c r="O10" s="393">
        <v>4</v>
      </c>
      <c r="P10" s="393">
        <v>2</v>
      </c>
      <c r="Q10" s="393">
        <v>4</v>
      </c>
      <c r="R10" s="393">
        <v>2</v>
      </c>
      <c r="S10" s="393">
        <v>4</v>
      </c>
      <c r="T10" s="485"/>
      <c r="U10" s="639">
        <f>T10+S10+R10+Q10+P10+O10+N10+M10+L10+K10+J10+I10+H10+G10+F10+E10+D10</f>
        <v>48</v>
      </c>
      <c r="V10" s="636"/>
      <c r="W10" s="637"/>
      <c r="X10" s="392">
        <v>4</v>
      </c>
      <c r="Y10" s="393">
        <v>2</v>
      </c>
      <c r="Z10" s="393">
        <v>4</v>
      </c>
      <c r="AA10" s="393">
        <v>2</v>
      </c>
      <c r="AB10" s="393">
        <v>4</v>
      </c>
      <c r="AC10" s="393">
        <v>2</v>
      </c>
      <c r="AD10" s="393">
        <v>4</v>
      </c>
      <c r="AE10" s="393">
        <v>2</v>
      </c>
      <c r="AF10" s="393">
        <v>4</v>
      </c>
      <c r="AG10" s="393">
        <v>2</v>
      </c>
      <c r="AH10" s="393">
        <v>4</v>
      </c>
      <c r="AI10" s="393">
        <v>2</v>
      </c>
      <c r="AJ10" s="393">
        <v>4</v>
      </c>
      <c r="AK10" s="393">
        <v>2</v>
      </c>
      <c r="AL10" s="393">
        <v>4</v>
      </c>
      <c r="AM10" s="393">
        <v>2</v>
      </c>
      <c r="AN10" s="393">
        <v>4</v>
      </c>
      <c r="AO10" s="393">
        <v>2</v>
      </c>
      <c r="AP10" s="393">
        <v>4</v>
      </c>
      <c r="AQ10" s="393">
        <v>2</v>
      </c>
      <c r="AR10" s="393">
        <v>4</v>
      </c>
      <c r="AS10" s="393">
        <v>2</v>
      </c>
      <c r="AT10" s="634">
        <v>3</v>
      </c>
      <c r="AU10" s="394"/>
      <c r="AV10" s="395"/>
      <c r="AW10" s="408">
        <f t="shared" si="0"/>
        <v>69</v>
      </c>
      <c r="AX10" s="397" t="s">
        <v>186</v>
      </c>
      <c r="AY10" s="398" t="s">
        <v>186</v>
      </c>
      <c r="AZ10" s="399" t="s">
        <v>186</v>
      </c>
      <c r="BA10" s="396">
        <f t="shared" si="1"/>
        <v>117</v>
      </c>
    </row>
    <row r="11" spans="1:53" ht="15.75" customHeight="1" thickBot="1" x14ac:dyDescent="0.3">
      <c r="A11" s="917"/>
      <c r="B11" s="632" t="s">
        <v>260</v>
      </c>
      <c r="C11" s="638" t="s">
        <v>18</v>
      </c>
      <c r="D11" s="400">
        <v>2</v>
      </c>
      <c r="E11" s="401">
        <v>4</v>
      </c>
      <c r="F11" s="401">
        <v>2</v>
      </c>
      <c r="G11" s="401">
        <v>4</v>
      </c>
      <c r="H11" s="401">
        <v>2</v>
      </c>
      <c r="I11" s="401">
        <v>4</v>
      </c>
      <c r="J11" s="401">
        <v>2</v>
      </c>
      <c r="K11" s="401">
        <v>4</v>
      </c>
      <c r="L11" s="401">
        <v>2</v>
      </c>
      <c r="M11" s="401">
        <v>4</v>
      </c>
      <c r="N11" s="401">
        <v>2</v>
      </c>
      <c r="O11" s="401">
        <v>4</v>
      </c>
      <c r="P11" s="401">
        <v>2</v>
      </c>
      <c r="Q11" s="401">
        <v>4</v>
      </c>
      <c r="R11" s="401">
        <v>2</v>
      </c>
      <c r="S11" s="401">
        <v>4</v>
      </c>
      <c r="T11" s="402"/>
      <c r="U11" s="639">
        <f>T11+S11+R11+Q11+P11+O11+N11+M11+L11+K11+J11+I11+H11+G11+F11+E11+D11</f>
        <v>48</v>
      </c>
      <c r="V11" s="403" t="s">
        <v>186</v>
      </c>
      <c r="W11" s="404" t="s">
        <v>186</v>
      </c>
      <c r="X11" s="405">
        <v>2</v>
      </c>
      <c r="Y11" s="401">
        <v>4</v>
      </c>
      <c r="Z11" s="401">
        <v>2</v>
      </c>
      <c r="AA11" s="401">
        <v>4</v>
      </c>
      <c r="AB11" s="401">
        <v>2</v>
      </c>
      <c r="AC11" s="401">
        <v>4</v>
      </c>
      <c r="AD11" s="401">
        <v>2</v>
      </c>
      <c r="AE11" s="401">
        <v>4</v>
      </c>
      <c r="AF11" s="401">
        <v>2</v>
      </c>
      <c r="AG11" s="401">
        <v>4</v>
      </c>
      <c r="AH11" s="401">
        <v>2</v>
      </c>
      <c r="AI11" s="401">
        <v>4</v>
      </c>
      <c r="AJ11" s="401">
        <v>2</v>
      </c>
      <c r="AK11" s="401">
        <v>4</v>
      </c>
      <c r="AL11" s="401">
        <v>2</v>
      </c>
      <c r="AM11" s="401">
        <v>4</v>
      </c>
      <c r="AN11" s="401">
        <v>2</v>
      </c>
      <c r="AO11" s="401">
        <v>4</v>
      </c>
      <c r="AP11" s="401">
        <v>2</v>
      </c>
      <c r="AQ11" s="401">
        <v>4</v>
      </c>
      <c r="AR11" s="401">
        <v>2</v>
      </c>
      <c r="AS11" s="401">
        <v>4</v>
      </c>
      <c r="AT11" s="402">
        <v>3</v>
      </c>
      <c r="AU11" s="406"/>
      <c r="AV11" s="407"/>
      <c r="AW11" s="740">
        <f t="shared" si="0"/>
        <v>69</v>
      </c>
      <c r="AX11" s="409" t="s">
        <v>186</v>
      </c>
      <c r="AY11" s="410" t="s">
        <v>186</v>
      </c>
      <c r="AZ11" s="411" t="s">
        <v>186</v>
      </c>
      <c r="BA11" s="396">
        <f t="shared" si="1"/>
        <v>117</v>
      </c>
    </row>
    <row r="12" spans="1:53" ht="26.25" customHeight="1" thickBot="1" x14ac:dyDescent="0.3">
      <c r="A12" s="917"/>
      <c r="B12" s="632" t="s">
        <v>261</v>
      </c>
      <c r="C12" s="466" t="s">
        <v>308</v>
      </c>
      <c r="D12" s="400">
        <v>6</v>
      </c>
      <c r="E12" s="401">
        <v>6</v>
      </c>
      <c r="F12" s="401">
        <v>6</v>
      </c>
      <c r="G12" s="401">
        <v>6</v>
      </c>
      <c r="H12" s="401">
        <v>6</v>
      </c>
      <c r="I12" s="401">
        <v>6</v>
      </c>
      <c r="J12" s="401">
        <v>6</v>
      </c>
      <c r="K12" s="401">
        <v>6</v>
      </c>
      <c r="L12" s="401">
        <v>6</v>
      </c>
      <c r="M12" s="401">
        <v>6</v>
      </c>
      <c r="N12" s="401">
        <v>6</v>
      </c>
      <c r="O12" s="401">
        <v>6</v>
      </c>
      <c r="P12" s="401">
        <v>6</v>
      </c>
      <c r="Q12" s="401">
        <v>6</v>
      </c>
      <c r="R12" s="401">
        <v>6</v>
      </c>
      <c r="S12" s="401">
        <v>6</v>
      </c>
      <c r="T12" s="641"/>
      <c r="U12" s="412">
        <f t="shared" ref="U12:U29" si="2">T12+S12+R12+Q12+P12+O12+N12+M12+L12+K12+J12+I12+H12+G12+F12+E12+D12</f>
        <v>96</v>
      </c>
      <c r="V12" s="403" t="s">
        <v>186</v>
      </c>
      <c r="W12" s="404" t="s">
        <v>186</v>
      </c>
      <c r="X12" s="405">
        <v>6</v>
      </c>
      <c r="Y12" s="401">
        <v>6</v>
      </c>
      <c r="Z12" s="401">
        <v>6</v>
      </c>
      <c r="AA12" s="401">
        <v>6</v>
      </c>
      <c r="AB12" s="401">
        <v>6</v>
      </c>
      <c r="AC12" s="401">
        <v>6</v>
      </c>
      <c r="AD12" s="401">
        <v>6</v>
      </c>
      <c r="AE12" s="401">
        <v>6</v>
      </c>
      <c r="AF12" s="401">
        <v>6</v>
      </c>
      <c r="AG12" s="401">
        <v>6</v>
      </c>
      <c r="AH12" s="401">
        <v>6</v>
      </c>
      <c r="AI12" s="401">
        <v>6</v>
      </c>
      <c r="AJ12" s="401">
        <v>6</v>
      </c>
      <c r="AK12" s="401">
        <v>6</v>
      </c>
      <c r="AL12" s="401">
        <v>6</v>
      </c>
      <c r="AM12" s="401">
        <v>6</v>
      </c>
      <c r="AN12" s="401">
        <v>6</v>
      </c>
      <c r="AO12" s="401">
        <v>6</v>
      </c>
      <c r="AP12" s="401">
        <v>6</v>
      </c>
      <c r="AQ12" s="401">
        <v>6</v>
      </c>
      <c r="AR12" s="401">
        <v>6</v>
      </c>
      <c r="AS12" s="401">
        <v>6</v>
      </c>
      <c r="AT12" s="401">
        <v>6</v>
      </c>
      <c r="AU12" s="642"/>
      <c r="AV12" s="407"/>
      <c r="AW12" s="408">
        <f t="shared" si="0"/>
        <v>138</v>
      </c>
      <c r="AX12" s="409" t="s">
        <v>186</v>
      </c>
      <c r="AY12" s="410" t="s">
        <v>186</v>
      </c>
      <c r="AZ12" s="411" t="s">
        <v>186</v>
      </c>
      <c r="BA12" s="396">
        <f t="shared" si="1"/>
        <v>234</v>
      </c>
    </row>
    <row r="13" spans="1:53" ht="15.75" customHeight="1" thickBot="1" x14ac:dyDescent="0.3">
      <c r="A13" s="917"/>
      <c r="B13" s="632" t="s">
        <v>262</v>
      </c>
      <c r="C13" s="640" t="s">
        <v>20</v>
      </c>
      <c r="D13" s="413">
        <v>4</v>
      </c>
      <c r="E13" s="401">
        <v>2</v>
      </c>
      <c r="F13" s="401">
        <v>4</v>
      </c>
      <c r="G13" s="401">
        <v>2</v>
      </c>
      <c r="H13" s="401">
        <v>4</v>
      </c>
      <c r="I13" s="401">
        <v>2</v>
      </c>
      <c r="J13" s="401">
        <v>4</v>
      </c>
      <c r="K13" s="401">
        <v>2</v>
      </c>
      <c r="L13" s="401">
        <v>4</v>
      </c>
      <c r="M13" s="401">
        <v>2</v>
      </c>
      <c r="N13" s="401">
        <v>4</v>
      </c>
      <c r="O13" s="401">
        <v>2</v>
      </c>
      <c r="P13" s="401">
        <v>4</v>
      </c>
      <c r="Q13" s="401">
        <v>2</v>
      </c>
      <c r="R13" s="401">
        <v>4</v>
      </c>
      <c r="S13" s="401">
        <v>0</v>
      </c>
      <c r="T13" s="405"/>
      <c r="U13" s="412">
        <f t="shared" si="2"/>
        <v>46</v>
      </c>
      <c r="V13" s="403" t="s">
        <v>186</v>
      </c>
      <c r="W13" s="404" t="s">
        <v>186</v>
      </c>
      <c r="X13" s="405">
        <v>2</v>
      </c>
      <c r="Y13" s="401">
        <v>4</v>
      </c>
      <c r="Z13" s="401">
        <v>2</v>
      </c>
      <c r="AA13" s="401">
        <v>4</v>
      </c>
      <c r="AB13" s="401">
        <v>2</v>
      </c>
      <c r="AC13" s="401">
        <v>4</v>
      </c>
      <c r="AD13" s="401">
        <v>2</v>
      </c>
      <c r="AE13" s="401">
        <v>4</v>
      </c>
      <c r="AF13" s="401">
        <v>2</v>
      </c>
      <c r="AG13" s="401">
        <v>4</v>
      </c>
      <c r="AH13" s="401">
        <v>2</v>
      </c>
      <c r="AI13" s="401">
        <v>4</v>
      </c>
      <c r="AJ13" s="401">
        <v>2</v>
      </c>
      <c r="AK13" s="401">
        <v>4</v>
      </c>
      <c r="AL13" s="401">
        <v>2</v>
      </c>
      <c r="AM13" s="401">
        <v>4</v>
      </c>
      <c r="AN13" s="401">
        <v>2</v>
      </c>
      <c r="AO13" s="401">
        <v>4</v>
      </c>
      <c r="AP13" s="401">
        <v>2</v>
      </c>
      <c r="AQ13" s="401">
        <v>4</v>
      </c>
      <c r="AR13" s="401">
        <v>2</v>
      </c>
      <c r="AS13" s="401">
        <v>4</v>
      </c>
      <c r="AT13" s="405">
        <v>5</v>
      </c>
      <c r="AU13" s="406"/>
      <c r="AV13" s="407"/>
      <c r="AW13" s="408">
        <f t="shared" si="0"/>
        <v>71</v>
      </c>
      <c r="AX13" s="409" t="s">
        <v>186</v>
      </c>
      <c r="AY13" s="410" t="s">
        <v>186</v>
      </c>
      <c r="AZ13" s="411" t="s">
        <v>186</v>
      </c>
      <c r="BA13" s="396">
        <f t="shared" si="1"/>
        <v>117</v>
      </c>
    </row>
    <row r="14" spans="1:53" ht="15.75" customHeight="1" thickBot="1" x14ac:dyDescent="0.3">
      <c r="A14" s="917"/>
      <c r="B14" s="632" t="s">
        <v>263</v>
      </c>
      <c r="C14" s="640" t="s">
        <v>19</v>
      </c>
      <c r="D14" s="413">
        <v>2</v>
      </c>
      <c r="E14" s="401">
        <v>4</v>
      </c>
      <c r="F14" s="401">
        <v>2</v>
      </c>
      <c r="G14" s="401">
        <v>4</v>
      </c>
      <c r="H14" s="401">
        <v>2</v>
      </c>
      <c r="I14" s="401">
        <v>4</v>
      </c>
      <c r="J14" s="401">
        <v>2</v>
      </c>
      <c r="K14" s="401">
        <v>4</v>
      </c>
      <c r="L14" s="401">
        <v>2</v>
      </c>
      <c r="M14" s="401">
        <v>4</v>
      </c>
      <c r="N14" s="401">
        <v>2</v>
      </c>
      <c r="O14" s="401">
        <v>4</v>
      </c>
      <c r="P14" s="401">
        <v>2</v>
      </c>
      <c r="Q14" s="401">
        <v>4</v>
      </c>
      <c r="R14" s="401">
        <v>2</v>
      </c>
      <c r="S14" s="401">
        <v>4</v>
      </c>
      <c r="T14" s="405"/>
      <c r="U14" s="643">
        <f>T14+S14+R14+Q14+P14+O14+N14+M14+L14+K14+J14+I14+H14+G14+F14+E14+D14</f>
        <v>48</v>
      </c>
      <c r="V14" s="403" t="s">
        <v>186</v>
      </c>
      <c r="W14" s="404" t="s">
        <v>186</v>
      </c>
      <c r="X14" s="405">
        <v>4</v>
      </c>
      <c r="Y14" s="401">
        <v>2</v>
      </c>
      <c r="Z14" s="401">
        <v>4</v>
      </c>
      <c r="AA14" s="401">
        <v>2</v>
      </c>
      <c r="AB14" s="401">
        <v>4</v>
      </c>
      <c r="AC14" s="401">
        <v>2</v>
      </c>
      <c r="AD14" s="401">
        <v>4</v>
      </c>
      <c r="AE14" s="401">
        <v>2</v>
      </c>
      <c r="AF14" s="401">
        <v>4</v>
      </c>
      <c r="AG14" s="401">
        <v>2</v>
      </c>
      <c r="AH14" s="401">
        <v>4</v>
      </c>
      <c r="AI14" s="401">
        <v>2</v>
      </c>
      <c r="AJ14" s="401">
        <v>4</v>
      </c>
      <c r="AK14" s="401">
        <v>2</v>
      </c>
      <c r="AL14" s="401">
        <v>4</v>
      </c>
      <c r="AM14" s="401">
        <v>2</v>
      </c>
      <c r="AN14" s="401">
        <v>4</v>
      </c>
      <c r="AO14" s="401">
        <v>2</v>
      </c>
      <c r="AP14" s="401">
        <v>4</v>
      </c>
      <c r="AQ14" s="401">
        <v>2</v>
      </c>
      <c r="AR14" s="401">
        <v>4</v>
      </c>
      <c r="AS14" s="401">
        <v>2</v>
      </c>
      <c r="AT14" s="405">
        <v>3</v>
      </c>
      <c r="AU14" s="406"/>
      <c r="AV14" s="407"/>
      <c r="AW14" s="408">
        <f t="shared" si="0"/>
        <v>69</v>
      </c>
      <c r="AX14" s="409" t="s">
        <v>186</v>
      </c>
      <c r="AY14" s="410" t="s">
        <v>186</v>
      </c>
      <c r="AZ14" s="411" t="s">
        <v>186</v>
      </c>
      <c r="BA14" s="396">
        <f t="shared" si="1"/>
        <v>117</v>
      </c>
    </row>
    <row r="15" spans="1:53" ht="15.75" customHeight="1" thickBot="1" x14ac:dyDescent="0.3">
      <c r="A15" s="917"/>
      <c r="B15" s="632" t="s">
        <v>264</v>
      </c>
      <c r="C15" s="644" t="s">
        <v>265</v>
      </c>
      <c r="D15" s="413">
        <v>2</v>
      </c>
      <c r="E15" s="401">
        <v>2</v>
      </c>
      <c r="F15" s="401">
        <v>2</v>
      </c>
      <c r="G15" s="401">
        <v>2</v>
      </c>
      <c r="H15" s="401">
        <v>2</v>
      </c>
      <c r="I15" s="401">
        <v>2</v>
      </c>
      <c r="J15" s="401">
        <v>2</v>
      </c>
      <c r="K15" s="401">
        <v>2</v>
      </c>
      <c r="L15" s="401">
        <v>2</v>
      </c>
      <c r="M15" s="401">
        <v>2</v>
      </c>
      <c r="N15" s="401">
        <v>2</v>
      </c>
      <c r="O15" s="401">
        <v>2</v>
      </c>
      <c r="P15" s="401">
        <v>2</v>
      </c>
      <c r="Q15" s="401">
        <v>2</v>
      </c>
      <c r="R15" s="401">
        <v>2</v>
      </c>
      <c r="S15" s="401">
        <v>2</v>
      </c>
      <c r="T15" s="405"/>
      <c r="U15" s="643">
        <f>T15+S15+R15+Q15+P15+O15+N15+M15+L15+K15+J15+I15+H15+G15+F15+E15+D15</f>
        <v>32</v>
      </c>
      <c r="V15" s="403" t="s">
        <v>186</v>
      </c>
      <c r="W15" s="404" t="s">
        <v>186</v>
      </c>
      <c r="X15" s="405">
        <v>2</v>
      </c>
      <c r="Y15" s="401">
        <v>2</v>
      </c>
      <c r="Z15" s="401">
        <v>2</v>
      </c>
      <c r="AA15" s="401">
        <v>2</v>
      </c>
      <c r="AB15" s="401">
        <v>2</v>
      </c>
      <c r="AC15" s="401">
        <v>2</v>
      </c>
      <c r="AD15" s="401">
        <v>2</v>
      </c>
      <c r="AE15" s="401">
        <v>2</v>
      </c>
      <c r="AF15" s="401">
        <v>2</v>
      </c>
      <c r="AG15" s="401">
        <v>2</v>
      </c>
      <c r="AH15" s="401">
        <v>2</v>
      </c>
      <c r="AI15" s="401">
        <v>2</v>
      </c>
      <c r="AJ15" s="401">
        <v>2</v>
      </c>
      <c r="AK15" s="401">
        <v>2</v>
      </c>
      <c r="AL15" s="401">
        <v>2</v>
      </c>
      <c r="AM15" s="401">
        <v>0</v>
      </c>
      <c r="AN15" s="401">
        <v>2</v>
      </c>
      <c r="AO15" s="401">
        <v>0</v>
      </c>
      <c r="AP15" s="401">
        <v>2</v>
      </c>
      <c r="AQ15" s="401">
        <v>0</v>
      </c>
      <c r="AR15" s="401">
        <v>2</v>
      </c>
      <c r="AS15" s="401">
        <v>0</v>
      </c>
      <c r="AT15" s="405">
        <v>2</v>
      </c>
      <c r="AU15" s="645"/>
      <c r="AV15" s="407"/>
      <c r="AW15" s="408">
        <f t="shared" si="0"/>
        <v>38</v>
      </c>
      <c r="AX15" s="409" t="s">
        <v>186</v>
      </c>
      <c r="AY15" s="410" t="s">
        <v>186</v>
      </c>
      <c r="AZ15" s="411" t="s">
        <v>186</v>
      </c>
      <c r="BA15" s="396">
        <f t="shared" si="1"/>
        <v>70</v>
      </c>
    </row>
    <row r="16" spans="1:53" ht="15.75" customHeight="1" thickBot="1" x14ac:dyDescent="0.3">
      <c r="A16" s="917"/>
      <c r="B16" s="632" t="s">
        <v>266</v>
      </c>
      <c r="C16" s="640" t="s">
        <v>160</v>
      </c>
      <c r="D16" s="400">
        <v>2</v>
      </c>
      <c r="E16" s="401">
        <v>2</v>
      </c>
      <c r="F16" s="401">
        <v>2</v>
      </c>
      <c r="G16" s="401">
        <v>2</v>
      </c>
      <c r="H16" s="401">
        <v>2</v>
      </c>
      <c r="I16" s="401">
        <v>2</v>
      </c>
      <c r="J16" s="401">
        <v>2</v>
      </c>
      <c r="K16" s="401">
        <v>2</v>
      </c>
      <c r="L16" s="401">
        <v>2</v>
      </c>
      <c r="M16" s="401">
        <v>2</v>
      </c>
      <c r="N16" s="401">
        <v>2</v>
      </c>
      <c r="O16" s="401">
        <v>2</v>
      </c>
      <c r="P16" s="401">
        <v>2</v>
      </c>
      <c r="Q16" s="401">
        <v>2</v>
      </c>
      <c r="R16" s="401">
        <v>2</v>
      </c>
      <c r="S16" s="401">
        <v>2</v>
      </c>
      <c r="T16" s="641"/>
      <c r="U16" s="643">
        <f t="shared" si="2"/>
        <v>32</v>
      </c>
      <c r="V16" s="403" t="s">
        <v>186</v>
      </c>
      <c r="W16" s="404" t="s">
        <v>186</v>
      </c>
      <c r="X16" s="405">
        <v>4</v>
      </c>
      <c r="Y16" s="401">
        <v>2</v>
      </c>
      <c r="Z16" s="401">
        <v>4</v>
      </c>
      <c r="AA16" s="401">
        <v>2</v>
      </c>
      <c r="AB16" s="401">
        <v>4</v>
      </c>
      <c r="AC16" s="401">
        <v>2</v>
      </c>
      <c r="AD16" s="401">
        <v>4</v>
      </c>
      <c r="AE16" s="401">
        <v>2</v>
      </c>
      <c r="AF16" s="401">
        <v>4</v>
      </c>
      <c r="AG16" s="401">
        <v>2</v>
      </c>
      <c r="AH16" s="401">
        <v>4</v>
      </c>
      <c r="AI16" s="401">
        <v>2</v>
      </c>
      <c r="AJ16" s="401">
        <v>4</v>
      </c>
      <c r="AK16" s="401">
        <v>2</v>
      </c>
      <c r="AL16" s="401">
        <v>4</v>
      </c>
      <c r="AM16" s="401">
        <v>2</v>
      </c>
      <c r="AN16" s="401">
        <v>4</v>
      </c>
      <c r="AO16" s="401">
        <v>2</v>
      </c>
      <c r="AP16" s="401">
        <v>4</v>
      </c>
      <c r="AQ16" s="401">
        <v>2</v>
      </c>
      <c r="AR16" s="401">
        <v>4</v>
      </c>
      <c r="AS16" s="401">
        <v>2</v>
      </c>
      <c r="AT16" s="401">
        <v>2</v>
      </c>
      <c r="AU16" s="646"/>
      <c r="AV16" s="407"/>
      <c r="AW16" s="408">
        <f t="shared" si="0"/>
        <v>68</v>
      </c>
      <c r="AX16" s="409" t="s">
        <v>186</v>
      </c>
      <c r="AY16" s="410" t="s">
        <v>186</v>
      </c>
      <c r="AZ16" s="411" t="s">
        <v>186</v>
      </c>
      <c r="BA16" s="396">
        <f t="shared" si="1"/>
        <v>100</v>
      </c>
    </row>
    <row r="17" spans="1:53" ht="15.75" customHeight="1" thickBot="1" x14ac:dyDescent="0.3">
      <c r="A17" s="917"/>
      <c r="B17" s="632" t="s">
        <v>267</v>
      </c>
      <c r="C17" s="638" t="s">
        <v>42</v>
      </c>
      <c r="D17" s="400">
        <v>4</v>
      </c>
      <c r="E17" s="401">
        <v>2</v>
      </c>
      <c r="F17" s="401">
        <v>4</v>
      </c>
      <c r="G17" s="401">
        <v>2</v>
      </c>
      <c r="H17" s="401">
        <v>4</v>
      </c>
      <c r="I17" s="401">
        <v>2</v>
      </c>
      <c r="J17" s="401">
        <v>4</v>
      </c>
      <c r="K17" s="401">
        <v>2</v>
      </c>
      <c r="L17" s="401">
        <v>4</v>
      </c>
      <c r="M17" s="401">
        <v>2</v>
      </c>
      <c r="N17" s="401">
        <v>4</v>
      </c>
      <c r="O17" s="401">
        <v>2</v>
      </c>
      <c r="P17" s="401">
        <v>4</v>
      </c>
      <c r="Q17" s="401">
        <v>2</v>
      </c>
      <c r="R17" s="401">
        <v>4</v>
      </c>
      <c r="S17" s="401">
        <v>2</v>
      </c>
      <c r="T17" s="401"/>
      <c r="U17" s="643">
        <f>T17+S17+R17+Q17+P17+O17+N17+M17+L17+K17+J17+I17+H17+G17+F17+E17+D17</f>
        <v>48</v>
      </c>
      <c r="V17" s="403" t="s">
        <v>186</v>
      </c>
      <c r="W17" s="404" t="s">
        <v>186</v>
      </c>
      <c r="X17" s="405">
        <v>0</v>
      </c>
      <c r="Y17" s="401">
        <v>2</v>
      </c>
      <c r="Z17" s="401">
        <v>0</v>
      </c>
      <c r="AA17" s="401">
        <v>2</v>
      </c>
      <c r="AB17" s="401">
        <v>0</v>
      </c>
      <c r="AC17" s="401">
        <v>2</v>
      </c>
      <c r="AD17" s="401">
        <v>0</v>
      </c>
      <c r="AE17" s="401">
        <v>2</v>
      </c>
      <c r="AF17" s="401">
        <v>0</v>
      </c>
      <c r="AG17" s="401">
        <v>2</v>
      </c>
      <c r="AH17" s="401">
        <v>0</v>
      </c>
      <c r="AI17" s="401">
        <v>2</v>
      </c>
      <c r="AJ17" s="401">
        <v>0</v>
      </c>
      <c r="AK17" s="401">
        <v>2</v>
      </c>
      <c r="AL17" s="401">
        <v>0</v>
      </c>
      <c r="AM17" s="401">
        <v>2</v>
      </c>
      <c r="AN17" s="401">
        <v>0</v>
      </c>
      <c r="AO17" s="401">
        <v>2</v>
      </c>
      <c r="AP17" s="401">
        <v>0</v>
      </c>
      <c r="AQ17" s="401">
        <v>2</v>
      </c>
      <c r="AR17" s="401">
        <v>2</v>
      </c>
      <c r="AS17" s="401">
        <v>2</v>
      </c>
      <c r="AT17" s="401">
        <v>1</v>
      </c>
      <c r="AU17" s="406"/>
      <c r="AV17" s="407"/>
      <c r="AW17" s="408">
        <f t="shared" si="0"/>
        <v>25</v>
      </c>
      <c r="AX17" s="409" t="s">
        <v>186</v>
      </c>
      <c r="AY17" s="410" t="s">
        <v>186</v>
      </c>
      <c r="AZ17" s="411" t="s">
        <v>186</v>
      </c>
      <c r="BA17" s="396">
        <f t="shared" si="1"/>
        <v>73</v>
      </c>
    </row>
    <row r="18" spans="1:53" ht="15.75" customHeight="1" thickBot="1" x14ac:dyDescent="0.3">
      <c r="A18" s="917"/>
      <c r="B18" s="632" t="s">
        <v>268</v>
      </c>
      <c r="C18" s="638" t="s">
        <v>29</v>
      </c>
      <c r="D18" s="400">
        <v>2</v>
      </c>
      <c r="E18" s="401">
        <v>2</v>
      </c>
      <c r="F18" s="401">
        <v>2</v>
      </c>
      <c r="G18" s="401">
        <v>2</v>
      </c>
      <c r="H18" s="401">
        <v>2</v>
      </c>
      <c r="I18" s="401">
        <v>2</v>
      </c>
      <c r="J18" s="401">
        <v>2</v>
      </c>
      <c r="K18" s="401">
        <v>2</v>
      </c>
      <c r="L18" s="401">
        <v>2</v>
      </c>
      <c r="M18" s="401">
        <v>2</v>
      </c>
      <c r="N18" s="401">
        <v>2</v>
      </c>
      <c r="O18" s="401">
        <v>2</v>
      </c>
      <c r="P18" s="401">
        <v>2</v>
      </c>
      <c r="Q18" s="401">
        <v>2</v>
      </c>
      <c r="R18" s="401">
        <v>2</v>
      </c>
      <c r="S18" s="401">
        <v>2</v>
      </c>
      <c r="T18" s="401"/>
      <c r="U18" s="643">
        <f>T18+S18+R18+Q18+P18+O18+N18+M18+L18+K18+J18+I18+H18+G18+F18+E18+D18</f>
        <v>32</v>
      </c>
      <c r="V18" s="403" t="s">
        <v>186</v>
      </c>
      <c r="W18" s="404" t="s">
        <v>186</v>
      </c>
      <c r="X18" s="405">
        <v>2</v>
      </c>
      <c r="Y18" s="401">
        <v>4</v>
      </c>
      <c r="Z18" s="401">
        <v>2</v>
      </c>
      <c r="AA18" s="401">
        <v>4</v>
      </c>
      <c r="AB18" s="401">
        <v>2</v>
      </c>
      <c r="AC18" s="401">
        <v>4</v>
      </c>
      <c r="AD18" s="401">
        <v>2</v>
      </c>
      <c r="AE18" s="401">
        <v>4</v>
      </c>
      <c r="AF18" s="401">
        <v>2</v>
      </c>
      <c r="AG18" s="401">
        <v>4</v>
      </c>
      <c r="AH18" s="401">
        <v>2</v>
      </c>
      <c r="AI18" s="401">
        <v>4</v>
      </c>
      <c r="AJ18" s="401">
        <v>2</v>
      </c>
      <c r="AK18" s="401">
        <v>4</v>
      </c>
      <c r="AL18" s="401">
        <v>2</v>
      </c>
      <c r="AM18" s="401">
        <v>4</v>
      </c>
      <c r="AN18" s="401">
        <v>2</v>
      </c>
      <c r="AO18" s="401">
        <v>4</v>
      </c>
      <c r="AP18" s="401">
        <v>2</v>
      </c>
      <c r="AQ18" s="401">
        <v>4</v>
      </c>
      <c r="AR18" s="401">
        <v>2</v>
      </c>
      <c r="AS18" s="401">
        <v>4</v>
      </c>
      <c r="AT18" s="401">
        <v>2</v>
      </c>
      <c r="AU18" s="406"/>
      <c r="AV18" s="407"/>
      <c r="AW18" s="408">
        <f t="shared" si="0"/>
        <v>68</v>
      </c>
      <c r="AX18" s="409" t="s">
        <v>186</v>
      </c>
      <c r="AY18" s="410" t="s">
        <v>186</v>
      </c>
      <c r="AZ18" s="411" t="s">
        <v>186</v>
      </c>
      <c r="BA18" s="396">
        <f t="shared" si="1"/>
        <v>100</v>
      </c>
    </row>
    <row r="19" spans="1:53" ht="15.75" customHeight="1" thickBot="1" x14ac:dyDescent="0.3">
      <c r="A19" s="917"/>
      <c r="B19" s="632" t="s">
        <v>269</v>
      </c>
      <c r="C19" s="644" t="s">
        <v>161</v>
      </c>
      <c r="D19" s="400">
        <v>2</v>
      </c>
      <c r="E19" s="401">
        <v>2</v>
      </c>
      <c r="F19" s="401">
        <v>2</v>
      </c>
      <c r="G19" s="401">
        <v>2</v>
      </c>
      <c r="H19" s="401">
        <v>2</v>
      </c>
      <c r="I19" s="401">
        <v>2</v>
      </c>
      <c r="J19" s="401">
        <v>2</v>
      </c>
      <c r="K19" s="401">
        <v>2</v>
      </c>
      <c r="L19" s="401">
        <v>2</v>
      </c>
      <c r="M19" s="401">
        <v>2</v>
      </c>
      <c r="N19" s="401">
        <v>2</v>
      </c>
      <c r="O19" s="401">
        <v>2</v>
      </c>
      <c r="P19" s="401">
        <v>2</v>
      </c>
      <c r="Q19" s="401">
        <v>2</v>
      </c>
      <c r="R19" s="401">
        <v>2</v>
      </c>
      <c r="S19" s="401">
        <v>2</v>
      </c>
      <c r="T19" s="401"/>
      <c r="U19" s="643">
        <f>T19+S19+R19+Q19+P19+O19+N19+M19+L19+K19+J19+I19+H19+G19+F19+E19+D19</f>
        <v>32</v>
      </c>
      <c r="V19" s="403" t="s">
        <v>186</v>
      </c>
      <c r="W19" s="404" t="s">
        <v>186</v>
      </c>
      <c r="X19" s="405">
        <v>0</v>
      </c>
      <c r="Y19" s="401">
        <v>2</v>
      </c>
      <c r="Z19" s="401">
        <v>0</v>
      </c>
      <c r="AA19" s="401">
        <v>2</v>
      </c>
      <c r="AB19" s="401">
        <v>0</v>
      </c>
      <c r="AC19" s="401">
        <v>2</v>
      </c>
      <c r="AD19" s="401">
        <v>0</v>
      </c>
      <c r="AE19" s="401">
        <v>2</v>
      </c>
      <c r="AF19" s="401">
        <v>0</v>
      </c>
      <c r="AG19" s="401">
        <v>2</v>
      </c>
      <c r="AH19" s="401">
        <v>0</v>
      </c>
      <c r="AI19" s="401">
        <v>2</v>
      </c>
      <c r="AJ19" s="401">
        <v>0</v>
      </c>
      <c r="AK19" s="401">
        <v>2</v>
      </c>
      <c r="AL19" s="401">
        <v>0</v>
      </c>
      <c r="AM19" s="401">
        <v>2</v>
      </c>
      <c r="AN19" s="401">
        <v>0</v>
      </c>
      <c r="AO19" s="401">
        <v>2</v>
      </c>
      <c r="AP19" s="401">
        <v>0</v>
      </c>
      <c r="AQ19" s="401">
        <v>2</v>
      </c>
      <c r="AR19" s="401">
        <v>0</v>
      </c>
      <c r="AS19" s="401">
        <v>2</v>
      </c>
      <c r="AT19" s="401">
        <v>2</v>
      </c>
      <c r="AU19" s="406"/>
      <c r="AV19" s="407"/>
      <c r="AW19" s="408">
        <f t="shared" si="0"/>
        <v>24</v>
      </c>
      <c r="AX19" s="409" t="s">
        <v>186</v>
      </c>
      <c r="AY19" s="410" t="s">
        <v>186</v>
      </c>
      <c r="AZ19" s="411" t="s">
        <v>186</v>
      </c>
      <c r="BA19" s="396">
        <f t="shared" si="1"/>
        <v>56</v>
      </c>
    </row>
    <row r="20" spans="1:53" ht="15.75" customHeight="1" thickBot="1" x14ac:dyDescent="0.3">
      <c r="A20" s="917"/>
      <c r="B20" s="632" t="s">
        <v>270</v>
      </c>
      <c r="C20" s="640" t="s">
        <v>162</v>
      </c>
      <c r="D20" s="400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643"/>
      <c r="V20" s="403" t="s">
        <v>186</v>
      </c>
      <c r="W20" s="404" t="s">
        <v>186</v>
      </c>
      <c r="X20" s="405">
        <v>2</v>
      </c>
      <c r="Y20" s="401">
        <v>2</v>
      </c>
      <c r="Z20" s="401">
        <v>2</v>
      </c>
      <c r="AA20" s="401">
        <v>2</v>
      </c>
      <c r="AB20" s="401">
        <v>2</v>
      </c>
      <c r="AC20" s="401">
        <v>2</v>
      </c>
      <c r="AD20" s="401">
        <v>2</v>
      </c>
      <c r="AE20" s="401">
        <v>2</v>
      </c>
      <c r="AF20" s="401">
        <v>2</v>
      </c>
      <c r="AG20" s="401">
        <v>2</v>
      </c>
      <c r="AH20" s="401">
        <v>2</v>
      </c>
      <c r="AI20" s="401">
        <v>2</v>
      </c>
      <c r="AJ20" s="401">
        <v>2</v>
      </c>
      <c r="AK20" s="401">
        <v>2</v>
      </c>
      <c r="AL20" s="401">
        <v>2</v>
      </c>
      <c r="AM20" s="401">
        <v>2</v>
      </c>
      <c r="AN20" s="401">
        <v>2</v>
      </c>
      <c r="AO20" s="401">
        <v>2</v>
      </c>
      <c r="AP20" s="401">
        <v>2</v>
      </c>
      <c r="AQ20" s="401">
        <v>2</v>
      </c>
      <c r="AR20" s="401">
        <v>2</v>
      </c>
      <c r="AS20" s="401">
        <v>2</v>
      </c>
      <c r="AT20" s="401">
        <v>0</v>
      </c>
      <c r="AU20" s="406"/>
      <c r="AV20" s="414"/>
      <c r="AW20" s="408">
        <f t="shared" si="0"/>
        <v>44</v>
      </c>
      <c r="AX20" s="409" t="s">
        <v>186</v>
      </c>
      <c r="AY20" s="410" t="s">
        <v>186</v>
      </c>
      <c r="AZ20" s="411" t="s">
        <v>186</v>
      </c>
      <c r="BA20" s="396">
        <f t="shared" si="1"/>
        <v>44</v>
      </c>
    </row>
    <row r="21" spans="1:53" ht="15.75" customHeight="1" thickBot="1" x14ac:dyDescent="0.3">
      <c r="A21" s="917"/>
      <c r="B21" s="632" t="s">
        <v>271</v>
      </c>
      <c r="C21" s="640" t="s">
        <v>163</v>
      </c>
      <c r="D21" s="400">
        <v>2</v>
      </c>
      <c r="E21" s="401">
        <v>2</v>
      </c>
      <c r="F21" s="401">
        <v>2</v>
      </c>
      <c r="G21" s="401">
        <v>2</v>
      </c>
      <c r="H21" s="401">
        <v>2</v>
      </c>
      <c r="I21" s="401">
        <v>2</v>
      </c>
      <c r="J21" s="401">
        <v>2</v>
      </c>
      <c r="K21" s="401">
        <v>2</v>
      </c>
      <c r="L21" s="401">
        <v>2</v>
      </c>
      <c r="M21" s="401">
        <v>2</v>
      </c>
      <c r="N21" s="401">
        <v>2</v>
      </c>
      <c r="O21" s="401">
        <v>2</v>
      </c>
      <c r="P21" s="401">
        <v>2</v>
      </c>
      <c r="Q21" s="401">
        <v>2</v>
      </c>
      <c r="R21" s="401">
        <v>2</v>
      </c>
      <c r="S21" s="401">
        <v>4</v>
      </c>
      <c r="T21" s="401"/>
      <c r="U21" s="643">
        <f t="shared" si="2"/>
        <v>34</v>
      </c>
      <c r="V21" s="403" t="s">
        <v>186</v>
      </c>
      <c r="W21" s="404" t="s">
        <v>186</v>
      </c>
      <c r="X21" s="405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6"/>
      <c r="AV21" s="414"/>
      <c r="AW21" s="408"/>
      <c r="AX21" s="409" t="s">
        <v>186</v>
      </c>
      <c r="AY21" s="410" t="s">
        <v>186</v>
      </c>
      <c r="AZ21" s="411" t="s">
        <v>186</v>
      </c>
      <c r="BA21" s="396">
        <f t="shared" si="1"/>
        <v>34</v>
      </c>
    </row>
    <row r="22" spans="1:53" ht="15.75" customHeight="1" thickBot="1" x14ac:dyDescent="0.3">
      <c r="A22" s="917"/>
      <c r="B22" s="632" t="s">
        <v>272</v>
      </c>
      <c r="C22" s="640" t="s">
        <v>52</v>
      </c>
      <c r="D22" s="415">
        <v>2</v>
      </c>
      <c r="E22" s="416">
        <v>2</v>
      </c>
      <c r="F22" s="416">
        <v>2</v>
      </c>
      <c r="G22" s="416">
        <v>2</v>
      </c>
      <c r="H22" s="416">
        <v>2</v>
      </c>
      <c r="I22" s="416">
        <v>2</v>
      </c>
      <c r="J22" s="416">
        <v>2</v>
      </c>
      <c r="K22" s="416">
        <v>2</v>
      </c>
      <c r="L22" s="416">
        <v>2</v>
      </c>
      <c r="M22" s="416">
        <v>2</v>
      </c>
      <c r="N22" s="416">
        <v>2</v>
      </c>
      <c r="O22" s="416">
        <v>2</v>
      </c>
      <c r="P22" s="416">
        <v>2</v>
      </c>
      <c r="Q22" s="416">
        <v>2</v>
      </c>
      <c r="R22" s="416">
        <v>2</v>
      </c>
      <c r="S22" s="416">
        <v>2</v>
      </c>
      <c r="T22" s="416"/>
      <c r="U22" s="643">
        <f t="shared" si="2"/>
        <v>32</v>
      </c>
      <c r="V22" s="403" t="s">
        <v>186</v>
      </c>
      <c r="W22" s="404" t="s">
        <v>186</v>
      </c>
      <c r="X22" s="417">
        <v>2</v>
      </c>
      <c r="Y22" s="416">
        <v>2</v>
      </c>
      <c r="Z22" s="416">
        <v>2</v>
      </c>
      <c r="AA22" s="416">
        <v>2</v>
      </c>
      <c r="AB22" s="416">
        <v>2</v>
      </c>
      <c r="AC22" s="416">
        <v>2</v>
      </c>
      <c r="AD22" s="416">
        <v>2</v>
      </c>
      <c r="AE22" s="416">
        <v>2</v>
      </c>
      <c r="AF22" s="416">
        <v>2</v>
      </c>
      <c r="AG22" s="416">
        <v>2</v>
      </c>
      <c r="AH22" s="416">
        <v>2</v>
      </c>
      <c r="AI22" s="416">
        <v>2</v>
      </c>
      <c r="AJ22" s="416">
        <v>2</v>
      </c>
      <c r="AK22" s="416">
        <v>2</v>
      </c>
      <c r="AL22" s="416">
        <v>2</v>
      </c>
      <c r="AM22" s="416">
        <v>2</v>
      </c>
      <c r="AN22" s="416">
        <v>2</v>
      </c>
      <c r="AO22" s="416">
        <v>2</v>
      </c>
      <c r="AP22" s="416">
        <v>2</v>
      </c>
      <c r="AQ22" s="416">
        <v>2</v>
      </c>
      <c r="AR22" s="416">
        <v>0</v>
      </c>
      <c r="AS22" s="416">
        <v>0</v>
      </c>
      <c r="AT22" s="416">
        <v>0</v>
      </c>
      <c r="AU22" s="406"/>
      <c r="AV22" s="414"/>
      <c r="AW22" s="408">
        <f>AV22+AU22+AT22+AS22+AR22+AQ22+AP22+AO22+AN22+AM22+AL22+AK22+AJ22+AI22+AH22+AG22+AF22+AE22+AD22+AC22+AB22+AA22+Z22+Y22+X22</f>
        <v>40</v>
      </c>
      <c r="AX22" s="409" t="s">
        <v>186</v>
      </c>
      <c r="AY22" s="410" t="s">
        <v>186</v>
      </c>
      <c r="AZ22" s="411" t="s">
        <v>186</v>
      </c>
      <c r="BA22" s="396">
        <f t="shared" si="1"/>
        <v>72</v>
      </c>
    </row>
    <row r="23" spans="1:53" ht="15.75" customHeight="1" thickBot="1" x14ac:dyDescent="0.3">
      <c r="A23" s="917"/>
      <c r="B23" s="632" t="s">
        <v>305</v>
      </c>
      <c r="C23" s="640" t="s">
        <v>306</v>
      </c>
      <c r="D23" s="415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643"/>
      <c r="V23" s="403" t="s">
        <v>186</v>
      </c>
      <c r="W23" s="404" t="s">
        <v>186</v>
      </c>
      <c r="X23" s="417">
        <v>2</v>
      </c>
      <c r="Y23" s="416">
        <v>0</v>
      </c>
      <c r="Z23" s="416">
        <v>2</v>
      </c>
      <c r="AA23" s="416">
        <v>0</v>
      </c>
      <c r="AB23" s="416">
        <v>2</v>
      </c>
      <c r="AC23" s="416">
        <v>0</v>
      </c>
      <c r="AD23" s="416">
        <v>2</v>
      </c>
      <c r="AE23" s="416">
        <v>0</v>
      </c>
      <c r="AF23" s="416">
        <v>2</v>
      </c>
      <c r="AG23" s="416">
        <v>0</v>
      </c>
      <c r="AH23" s="416">
        <v>2</v>
      </c>
      <c r="AI23" s="416">
        <v>0</v>
      </c>
      <c r="AJ23" s="416">
        <v>2</v>
      </c>
      <c r="AK23" s="416">
        <v>0</v>
      </c>
      <c r="AL23" s="416">
        <v>2</v>
      </c>
      <c r="AM23" s="416">
        <v>2</v>
      </c>
      <c r="AN23" s="416">
        <v>2</v>
      </c>
      <c r="AO23" s="416">
        <v>2</v>
      </c>
      <c r="AP23" s="416">
        <v>2</v>
      </c>
      <c r="AQ23" s="416">
        <v>2</v>
      </c>
      <c r="AR23" s="416">
        <v>2</v>
      </c>
      <c r="AS23" s="416">
        <v>4</v>
      </c>
      <c r="AT23" s="416">
        <v>4</v>
      </c>
      <c r="AU23" s="486"/>
      <c r="AV23" s="648"/>
      <c r="AW23" s="408">
        <f>AV23+AU23+AT23+AS23+AR23+AQ23+AP23+AO23+AN23+AM23+AL23+AK23+AJ23+AI23+AH23+AG23+AF23+AE23+AD23+AC23+AB23+AA23+Z23+Y23+X23</f>
        <v>36</v>
      </c>
      <c r="AX23" s="409" t="s">
        <v>186</v>
      </c>
      <c r="AY23" s="410" t="s">
        <v>186</v>
      </c>
      <c r="AZ23" s="411" t="s">
        <v>186</v>
      </c>
      <c r="BA23" s="396">
        <f t="shared" si="1"/>
        <v>36</v>
      </c>
    </row>
    <row r="24" spans="1:53" ht="15.75" customHeight="1" x14ac:dyDescent="0.25">
      <c r="A24" s="917"/>
      <c r="B24" s="647" t="s">
        <v>273</v>
      </c>
      <c r="C24" s="644" t="s">
        <v>167</v>
      </c>
      <c r="D24" s="415">
        <v>2</v>
      </c>
      <c r="E24" s="416">
        <v>0</v>
      </c>
      <c r="F24" s="416">
        <v>2</v>
      </c>
      <c r="G24" s="416">
        <v>0</v>
      </c>
      <c r="H24" s="416">
        <v>2</v>
      </c>
      <c r="I24" s="416">
        <v>0</v>
      </c>
      <c r="J24" s="416">
        <v>2</v>
      </c>
      <c r="K24" s="416">
        <v>0</v>
      </c>
      <c r="L24" s="416">
        <v>2</v>
      </c>
      <c r="M24" s="416">
        <v>0</v>
      </c>
      <c r="N24" s="416">
        <v>2</v>
      </c>
      <c r="O24" s="416">
        <v>0</v>
      </c>
      <c r="P24" s="416">
        <v>2</v>
      </c>
      <c r="Q24" s="416">
        <v>0</v>
      </c>
      <c r="R24" s="416">
        <v>2</v>
      </c>
      <c r="S24" s="416">
        <v>0</v>
      </c>
      <c r="T24" s="416"/>
      <c r="U24" s="643">
        <f t="shared" si="2"/>
        <v>16</v>
      </c>
      <c r="V24" s="403" t="s">
        <v>186</v>
      </c>
      <c r="W24" s="404" t="s">
        <v>186</v>
      </c>
      <c r="X24" s="417">
        <v>2</v>
      </c>
      <c r="Y24" s="416">
        <v>0</v>
      </c>
      <c r="Z24" s="416">
        <v>2</v>
      </c>
      <c r="AA24" s="416">
        <v>0</v>
      </c>
      <c r="AB24" s="416">
        <v>2</v>
      </c>
      <c r="AC24" s="416">
        <v>0</v>
      </c>
      <c r="AD24" s="416">
        <v>2</v>
      </c>
      <c r="AE24" s="416">
        <v>0</v>
      </c>
      <c r="AF24" s="416">
        <v>2</v>
      </c>
      <c r="AG24" s="416">
        <v>0</v>
      </c>
      <c r="AH24" s="416">
        <v>2</v>
      </c>
      <c r="AI24" s="416">
        <v>0</v>
      </c>
      <c r="AJ24" s="416">
        <v>2</v>
      </c>
      <c r="AK24" s="416">
        <v>0</v>
      </c>
      <c r="AL24" s="416">
        <v>2</v>
      </c>
      <c r="AM24" s="416">
        <v>0</v>
      </c>
      <c r="AN24" s="416">
        <v>2</v>
      </c>
      <c r="AO24" s="416">
        <v>0</v>
      </c>
      <c r="AP24" s="416">
        <v>2</v>
      </c>
      <c r="AQ24" s="416">
        <v>0</v>
      </c>
      <c r="AR24" s="416">
        <v>2</v>
      </c>
      <c r="AS24" s="416">
        <v>0</v>
      </c>
      <c r="AT24" s="416">
        <v>1</v>
      </c>
      <c r="AU24" s="486"/>
      <c r="AV24" s="648"/>
      <c r="AW24" s="408">
        <f>AV24+AU24+AT24+AS24+AR24+AQ24+AP24+AO24+AN24+AM24+AL24+AK24+AJ24+AI24+AH24+AG24+AF24+AE24+AD24+AC24+AB24+AA24+Z24+Y24+X24</f>
        <v>23</v>
      </c>
      <c r="AX24" s="409" t="s">
        <v>186</v>
      </c>
      <c r="AY24" s="410" t="s">
        <v>186</v>
      </c>
      <c r="AZ24" s="411" t="s">
        <v>186</v>
      </c>
      <c r="BA24" s="396">
        <f t="shared" si="1"/>
        <v>39</v>
      </c>
    </row>
    <row r="25" spans="1:53" ht="15.75" thickBot="1" x14ac:dyDescent="0.3">
      <c r="A25" s="917"/>
      <c r="B25" s="647" t="s">
        <v>166</v>
      </c>
      <c r="C25" s="644" t="s">
        <v>168</v>
      </c>
      <c r="D25" s="415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2"/>
      <c r="V25" s="649" t="s">
        <v>186</v>
      </c>
      <c r="W25" s="650" t="s">
        <v>186</v>
      </c>
      <c r="X25" s="417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651"/>
      <c r="AU25" s="486"/>
      <c r="AV25" s="648"/>
      <c r="AW25" s="652"/>
      <c r="AX25" s="653" t="s">
        <v>186</v>
      </c>
      <c r="AY25" s="441" t="s">
        <v>186</v>
      </c>
      <c r="AZ25" s="654" t="s">
        <v>186</v>
      </c>
      <c r="BA25" s="652"/>
    </row>
    <row r="26" spans="1:53" x14ac:dyDescent="0.25">
      <c r="A26" s="900" t="s">
        <v>187</v>
      </c>
      <c r="B26" s="901"/>
      <c r="C26" s="902"/>
      <c r="D26" s="418">
        <f>SUM(D9:D25)</f>
        <v>36</v>
      </c>
      <c r="E26" s="418">
        <f t="shared" ref="E26:S26" si="3">SUM(E9:E25)</f>
        <v>36</v>
      </c>
      <c r="F26" s="418">
        <f t="shared" si="3"/>
        <v>36</v>
      </c>
      <c r="G26" s="418">
        <f t="shared" si="3"/>
        <v>36</v>
      </c>
      <c r="H26" s="418">
        <f t="shared" si="3"/>
        <v>36</v>
      </c>
      <c r="I26" s="418">
        <f t="shared" si="3"/>
        <v>36</v>
      </c>
      <c r="J26" s="418">
        <f t="shared" si="3"/>
        <v>36</v>
      </c>
      <c r="K26" s="418">
        <f t="shared" si="3"/>
        <v>36</v>
      </c>
      <c r="L26" s="418">
        <f t="shared" si="3"/>
        <v>36</v>
      </c>
      <c r="M26" s="418">
        <f t="shared" si="3"/>
        <v>36</v>
      </c>
      <c r="N26" s="418">
        <f t="shared" si="3"/>
        <v>36</v>
      </c>
      <c r="O26" s="418">
        <f t="shared" si="3"/>
        <v>36</v>
      </c>
      <c r="P26" s="418">
        <f t="shared" si="3"/>
        <v>36</v>
      </c>
      <c r="Q26" s="418">
        <f t="shared" si="3"/>
        <v>36</v>
      </c>
      <c r="R26" s="418">
        <f t="shared" si="3"/>
        <v>36</v>
      </c>
      <c r="S26" s="418">
        <f t="shared" si="3"/>
        <v>36</v>
      </c>
      <c r="T26" s="479">
        <f>SUM(T9:T25)</f>
        <v>0</v>
      </c>
      <c r="U26" s="389">
        <f>SUM(U9:U25)</f>
        <v>576</v>
      </c>
      <c r="V26" s="390" t="s">
        <v>186</v>
      </c>
      <c r="W26" s="391" t="s">
        <v>186</v>
      </c>
      <c r="X26" s="419">
        <f>SUM(X9:X25)</f>
        <v>36</v>
      </c>
      <c r="Y26" s="419">
        <f t="shared" ref="Y26:AS26" si="4">SUM(Y9:Y25)</f>
        <v>36</v>
      </c>
      <c r="Z26" s="419">
        <f t="shared" si="4"/>
        <v>36</v>
      </c>
      <c r="AA26" s="419">
        <f t="shared" si="4"/>
        <v>36</v>
      </c>
      <c r="AB26" s="419">
        <f t="shared" si="4"/>
        <v>36</v>
      </c>
      <c r="AC26" s="419">
        <f t="shared" si="4"/>
        <v>36</v>
      </c>
      <c r="AD26" s="419">
        <f t="shared" si="4"/>
        <v>36</v>
      </c>
      <c r="AE26" s="419">
        <f t="shared" si="4"/>
        <v>36</v>
      </c>
      <c r="AF26" s="419">
        <f t="shared" si="4"/>
        <v>36</v>
      </c>
      <c r="AG26" s="419">
        <f t="shared" si="4"/>
        <v>36</v>
      </c>
      <c r="AH26" s="419">
        <f t="shared" si="4"/>
        <v>36</v>
      </c>
      <c r="AI26" s="419">
        <f t="shared" si="4"/>
        <v>36</v>
      </c>
      <c r="AJ26" s="419">
        <f t="shared" si="4"/>
        <v>36</v>
      </c>
      <c r="AK26" s="419">
        <f t="shared" si="4"/>
        <v>36</v>
      </c>
      <c r="AL26" s="419">
        <f t="shared" si="4"/>
        <v>36</v>
      </c>
      <c r="AM26" s="419">
        <f t="shared" si="4"/>
        <v>36</v>
      </c>
      <c r="AN26" s="419">
        <f t="shared" si="4"/>
        <v>36</v>
      </c>
      <c r="AO26" s="419">
        <f t="shared" si="4"/>
        <v>36</v>
      </c>
      <c r="AP26" s="419">
        <f t="shared" si="4"/>
        <v>36</v>
      </c>
      <c r="AQ26" s="419">
        <f t="shared" si="4"/>
        <v>36</v>
      </c>
      <c r="AR26" s="419">
        <f t="shared" si="4"/>
        <v>36</v>
      </c>
      <c r="AS26" s="419">
        <f t="shared" si="4"/>
        <v>36</v>
      </c>
      <c r="AT26" s="655">
        <f>SUM(AT9:AT25)</f>
        <v>36</v>
      </c>
      <c r="AU26" s="419">
        <f>SUM(AU9:AU25)</f>
        <v>0</v>
      </c>
      <c r="AV26" s="420">
        <f>SUM(AV9:AV25)</f>
        <v>0</v>
      </c>
      <c r="AW26" s="421">
        <f>SUM(AW9:AW25)</f>
        <v>828</v>
      </c>
      <c r="AX26" s="390" t="s">
        <v>186</v>
      </c>
      <c r="AY26" s="422" t="s">
        <v>186</v>
      </c>
      <c r="AZ26" s="391" t="s">
        <v>186</v>
      </c>
      <c r="BA26" s="421">
        <f>AW26+U26</f>
        <v>1404</v>
      </c>
    </row>
    <row r="27" spans="1:53" x14ac:dyDescent="0.25">
      <c r="A27" s="887" t="s">
        <v>188</v>
      </c>
      <c r="B27" s="888"/>
      <c r="C27" s="889"/>
      <c r="D27" s="400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23"/>
      <c r="U27" s="424"/>
      <c r="V27" s="403" t="s">
        <v>186</v>
      </c>
      <c r="W27" s="404" t="s">
        <v>186</v>
      </c>
      <c r="X27" s="405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25"/>
      <c r="AV27" s="426"/>
      <c r="AW27" s="427"/>
      <c r="AX27" s="403" t="s">
        <v>186</v>
      </c>
      <c r="AY27" s="410" t="s">
        <v>186</v>
      </c>
      <c r="AZ27" s="404" t="s">
        <v>186</v>
      </c>
      <c r="BA27" s="421"/>
    </row>
    <row r="28" spans="1:53" x14ac:dyDescent="0.25">
      <c r="A28" s="887" t="s">
        <v>47</v>
      </c>
      <c r="B28" s="888"/>
      <c r="C28" s="889"/>
      <c r="D28" s="400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23">
        <v>36</v>
      </c>
      <c r="U28" s="424"/>
      <c r="V28" s="403" t="s">
        <v>186</v>
      </c>
      <c r="W28" s="404" t="s">
        <v>186</v>
      </c>
      <c r="X28" s="405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28">
        <v>36</v>
      </c>
      <c r="AV28" s="407"/>
      <c r="AW28" s="427">
        <f>AV28+AU28+AT28+AS28+AR28+AQ28+AP28+AO28+AN28+AM28+AL28+AK28+AJ28+AI28+AH28+AG28+AF28+AE28+AD28+AC28+AB28+AA28+Z28+Y28+X28</f>
        <v>36</v>
      </c>
      <c r="AX28" s="403" t="s">
        <v>186</v>
      </c>
      <c r="AY28" s="410" t="s">
        <v>186</v>
      </c>
      <c r="AZ28" s="404" t="s">
        <v>186</v>
      </c>
      <c r="BA28" s="421">
        <v>72</v>
      </c>
    </row>
    <row r="29" spans="1:53" ht="15.75" thickBot="1" x14ac:dyDescent="0.3">
      <c r="A29" s="884" t="s">
        <v>189</v>
      </c>
      <c r="B29" s="885"/>
      <c r="C29" s="886"/>
      <c r="D29" s="429">
        <f>D28+D27+D26</f>
        <v>36</v>
      </c>
      <c r="E29" s="430">
        <f t="shared" ref="E29:T29" si="5">E28+E27+E26</f>
        <v>36</v>
      </c>
      <c r="F29" s="431">
        <f t="shared" si="5"/>
        <v>36</v>
      </c>
      <c r="G29" s="431">
        <f t="shared" si="5"/>
        <v>36</v>
      </c>
      <c r="H29" s="431">
        <f t="shared" si="5"/>
        <v>36</v>
      </c>
      <c r="I29" s="431">
        <f t="shared" si="5"/>
        <v>36</v>
      </c>
      <c r="J29" s="431">
        <f t="shared" si="5"/>
        <v>36</v>
      </c>
      <c r="K29" s="431">
        <f t="shared" si="5"/>
        <v>36</v>
      </c>
      <c r="L29" s="431">
        <f t="shared" si="5"/>
        <v>36</v>
      </c>
      <c r="M29" s="431">
        <f t="shared" si="5"/>
        <v>36</v>
      </c>
      <c r="N29" s="431">
        <f t="shared" si="5"/>
        <v>36</v>
      </c>
      <c r="O29" s="430">
        <f t="shared" si="5"/>
        <v>36</v>
      </c>
      <c r="P29" s="430">
        <f t="shared" si="5"/>
        <v>36</v>
      </c>
      <c r="Q29" s="430">
        <f t="shared" si="5"/>
        <v>36</v>
      </c>
      <c r="R29" s="430">
        <f t="shared" si="5"/>
        <v>36</v>
      </c>
      <c r="S29" s="430">
        <f t="shared" si="5"/>
        <v>36</v>
      </c>
      <c r="T29" s="432">
        <f t="shared" si="5"/>
        <v>36</v>
      </c>
      <c r="U29" s="433">
        <f t="shared" si="2"/>
        <v>612</v>
      </c>
      <c r="V29" s="434" t="s">
        <v>186</v>
      </c>
      <c r="W29" s="435" t="s">
        <v>186</v>
      </c>
      <c r="X29" s="436">
        <f>X28+X27+X26</f>
        <v>36</v>
      </c>
      <c r="Y29" s="430">
        <f t="shared" ref="Y29:AV29" si="6">Y28+Y27+Y26</f>
        <v>36</v>
      </c>
      <c r="Z29" s="430">
        <f t="shared" si="6"/>
        <v>36</v>
      </c>
      <c r="AA29" s="430">
        <f t="shared" si="6"/>
        <v>36</v>
      </c>
      <c r="AB29" s="430">
        <f t="shared" si="6"/>
        <v>36</v>
      </c>
      <c r="AC29" s="430">
        <f t="shared" si="6"/>
        <v>36</v>
      </c>
      <c r="AD29" s="430">
        <f t="shared" si="6"/>
        <v>36</v>
      </c>
      <c r="AE29" s="430">
        <f t="shared" si="6"/>
        <v>36</v>
      </c>
      <c r="AF29" s="430">
        <f t="shared" si="6"/>
        <v>36</v>
      </c>
      <c r="AG29" s="430">
        <f t="shared" si="6"/>
        <v>36</v>
      </c>
      <c r="AH29" s="430">
        <f t="shared" si="6"/>
        <v>36</v>
      </c>
      <c r="AI29" s="430">
        <f t="shared" si="6"/>
        <v>36</v>
      </c>
      <c r="AJ29" s="430">
        <f t="shared" si="6"/>
        <v>36</v>
      </c>
      <c r="AK29" s="430">
        <f t="shared" si="6"/>
        <v>36</v>
      </c>
      <c r="AL29" s="430">
        <f t="shared" si="6"/>
        <v>36</v>
      </c>
      <c r="AM29" s="430">
        <f t="shared" si="6"/>
        <v>36</v>
      </c>
      <c r="AN29" s="431">
        <f t="shared" si="6"/>
        <v>36</v>
      </c>
      <c r="AO29" s="431">
        <f t="shared" si="6"/>
        <v>36</v>
      </c>
      <c r="AP29" s="431">
        <f t="shared" si="6"/>
        <v>36</v>
      </c>
      <c r="AQ29" s="431">
        <f t="shared" si="6"/>
        <v>36</v>
      </c>
      <c r="AR29" s="431">
        <f t="shared" si="6"/>
        <v>36</v>
      </c>
      <c r="AS29" s="431">
        <f t="shared" si="6"/>
        <v>36</v>
      </c>
      <c r="AT29" s="431">
        <f t="shared" si="6"/>
        <v>36</v>
      </c>
      <c r="AU29" s="437">
        <f t="shared" si="6"/>
        <v>36</v>
      </c>
      <c r="AV29" s="438">
        <f t="shared" si="6"/>
        <v>0</v>
      </c>
      <c r="AW29" s="439">
        <f>AV29+AU29+AT29+AS29+AR29+AQ29+AP29+AO29+AN29+AM29+AL29+AK29+AJ29+AI29+AH29+AG29+AF29+AE29+AD29+AC29+AB29+AA29+Z29+Y29+X29</f>
        <v>864</v>
      </c>
      <c r="AX29" s="440" t="s">
        <v>186</v>
      </c>
      <c r="AY29" s="441" t="s">
        <v>186</v>
      </c>
      <c r="AZ29" s="442" t="s">
        <v>186</v>
      </c>
      <c r="BA29" s="443">
        <f>AW29+U29</f>
        <v>1476</v>
      </c>
    </row>
    <row r="30" spans="1:53" ht="15.75" thickBot="1" x14ac:dyDescent="0.3">
      <c r="A30" s="656"/>
    </row>
    <row r="31" spans="1:53" x14ac:dyDescent="0.25">
      <c r="A31" s="903" t="s">
        <v>170</v>
      </c>
      <c r="B31" s="906" t="s">
        <v>171</v>
      </c>
      <c r="C31" s="908" t="s">
        <v>172</v>
      </c>
      <c r="D31" s="911" t="s">
        <v>173</v>
      </c>
      <c r="E31" s="910"/>
      <c r="F31" s="910"/>
      <c r="G31" s="912"/>
      <c r="H31" s="911" t="s">
        <v>174</v>
      </c>
      <c r="I31" s="910"/>
      <c r="J31" s="910"/>
      <c r="K31" s="910"/>
      <c r="L31" s="912"/>
      <c r="M31" s="911" t="s">
        <v>175</v>
      </c>
      <c r="N31" s="910"/>
      <c r="O31" s="910"/>
      <c r="P31" s="912"/>
      <c r="Q31" s="911" t="s">
        <v>176</v>
      </c>
      <c r="R31" s="910"/>
      <c r="S31" s="910"/>
      <c r="T31" s="910"/>
      <c r="U31" s="912"/>
      <c r="V31" s="911" t="s">
        <v>177</v>
      </c>
      <c r="W31" s="910"/>
      <c r="X31" s="910"/>
      <c r="Y31" s="910"/>
      <c r="Z31" s="912"/>
      <c r="AA31" s="911" t="s">
        <v>178</v>
      </c>
      <c r="AB31" s="910"/>
      <c r="AC31" s="910"/>
      <c r="AD31" s="912"/>
      <c r="AE31" s="910" t="s">
        <v>179</v>
      </c>
      <c r="AF31" s="910"/>
      <c r="AG31" s="910"/>
      <c r="AH31" s="910"/>
      <c r="AI31" s="911" t="s">
        <v>180</v>
      </c>
      <c r="AJ31" s="910"/>
      <c r="AK31" s="910"/>
      <c r="AL31" s="910"/>
      <c r="AM31" s="912"/>
      <c r="AN31" s="910" t="s">
        <v>181</v>
      </c>
      <c r="AO31" s="910"/>
      <c r="AP31" s="910"/>
      <c r="AQ31" s="910"/>
      <c r="AR31" s="911" t="s">
        <v>182</v>
      </c>
      <c r="AS31" s="910"/>
      <c r="AT31" s="910"/>
      <c r="AU31" s="910"/>
      <c r="AV31" s="912"/>
      <c r="AW31" s="911" t="s">
        <v>183</v>
      </c>
      <c r="AX31" s="910"/>
      <c r="AY31" s="910"/>
      <c r="AZ31" s="910"/>
      <c r="BA31" s="908" t="s">
        <v>184</v>
      </c>
    </row>
    <row r="32" spans="1:53" x14ac:dyDescent="0.25">
      <c r="A32" s="904"/>
      <c r="B32" s="907"/>
      <c r="C32" s="909"/>
      <c r="D32" s="277">
        <v>1</v>
      </c>
      <c r="E32" s="278">
        <v>8</v>
      </c>
      <c r="F32" s="278">
        <v>15</v>
      </c>
      <c r="G32" s="378">
        <v>22</v>
      </c>
      <c r="H32" s="277">
        <v>29</v>
      </c>
      <c r="I32" s="278">
        <v>6</v>
      </c>
      <c r="J32" s="278">
        <v>13</v>
      </c>
      <c r="K32" s="278">
        <v>20</v>
      </c>
      <c r="L32" s="279">
        <v>27</v>
      </c>
      <c r="M32" s="379">
        <v>3</v>
      </c>
      <c r="N32" s="202">
        <v>10</v>
      </c>
      <c r="O32" s="278">
        <v>17</v>
      </c>
      <c r="P32" s="378">
        <v>24</v>
      </c>
      <c r="Q32" s="277">
        <v>1</v>
      </c>
      <c r="R32" s="278">
        <v>8</v>
      </c>
      <c r="S32" s="278">
        <v>15</v>
      </c>
      <c r="T32" s="278">
        <v>22</v>
      </c>
      <c r="U32" s="890" t="s">
        <v>185</v>
      </c>
      <c r="V32" s="379">
        <v>29</v>
      </c>
      <c r="W32" s="278">
        <v>5</v>
      </c>
      <c r="X32" s="278">
        <v>12</v>
      </c>
      <c r="Y32" s="278">
        <v>19</v>
      </c>
      <c r="Z32" s="378">
        <v>26</v>
      </c>
      <c r="AA32" s="277">
        <v>2</v>
      </c>
      <c r="AB32" s="278">
        <v>9</v>
      </c>
      <c r="AC32" s="278">
        <v>16</v>
      </c>
      <c r="AD32" s="279">
        <v>23</v>
      </c>
      <c r="AE32" s="379">
        <v>2</v>
      </c>
      <c r="AF32" s="278">
        <v>9</v>
      </c>
      <c r="AG32" s="278">
        <v>16</v>
      </c>
      <c r="AH32" s="378">
        <v>23</v>
      </c>
      <c r="AI32" s="277">
        <v>30</v>
      </c>
      <c r="AJ32" s="278">
        <v>6</v>
      </c>
      <c r="AK32" s="278">
        <v>13</v>
      </c>
      <c r="AL32" s="278">
        <v>20</v>
      </c>
      <c r="AM32" s="279">
        <v>27</v>
      </c>
      <c r="AN32" s="379">
        <v>4</v>
      </c>
      <c r="AO32" s="278">
        <v>11</v>
      </c>
      <c r="AP32" s="278">
        <v>18</v>
      </c>
      <c r="AQ32" s="378">
        <v>25</v>
      </c>
      <c r="AR32" s="277">
        <v>1</v>
      </c>
      <c r="AS32" s="278">
        <v>8</v>
      </c>
      <c r="AT32" s="278">
        <v>15</v>
      </c>
      <c r="AU32" s="278">
        <v>22</v>
      </c>
      <c r="AV32" s="252"/>
      <c r="AW32" s="892" t="s">
        <v>185</v>
      </c>
      <c r="AX32" s="380">
        <v>6</v>
      </c>
      <c r="AY32" s="380">
        <v>13</v>
      </c>
      <c r="AZ32" s="444">
        <v>20</v>
      </c>
      <c r="BA32" s="909"/>
    </row>
    <row r="33" spans="1:53" x14ac:dyDescent="0.25">
      <c r="A33" s="904"/>
      <c r="B33" s="907"/>
      <c r="C33" s="909"/>
      <c r="D33" s="277">
        <v>7</v>
      </c>
      <c r="E33" s="278">
        <v>14</v>
      </c>
      <c r="F33" s="278">
        <v>21</v>
      </c>
      <c r="G33" s="378">
        <v>28</v>
      </c>
      <c r="H33" s="277">
        <v>5</v>
      </c>
      <c r="I33" s="278">
        <v>12</v>
      </c>
      <c r="J33" s="278">
        <v>19</v>
      </c>
      <c r="K33" s="278">
        <v>26</v>
      </c>
      <c r="L33" s="279">
        <v>2</v>
      </c>
      <c r="M33" s="379">
        <v>9</v>
      </c>
      <c r="N33" s="278">
        <v>16</v>
      </c>
      <c r="O33" s="278">
        <v>23</v>
      </c>
      <c r="P33" s="378">
        <v>30</v>
      </c>
      <c r="Q33" s="277">
        <v>7</v>
      </c>
      <c r="R33" s="278">
        <v>14</v>
      </c>
      <c r="S33" s="278">
        <v>21</v>
      </c>
      <c r="T33" s="278">
        <v>28</v>
      </c>
      <c r="U33" s="891"/>
      <c r="V33" s="379">
        <v>4</v>
      </c>
      <c r="W33" s="278">
        <v>11</v>
      </c>
      <c r="X33" s="278">
        <v>18</v>
      </c>
      <c r="Y33" s="278">
        <v>25</v>
      </c>
      <c r="Z33" s="378">
        <v>1</v>
      </c>
      <c r="AA33" s="277">
        <v>8</v>
      </c>
      <c r="AB33" s="278">
        <v>15</v>
      </c>
      <c r="AC33" s="278">
        <v>22</v>
      </c>
      <c r="AD33" s="279">
        <v>1</v>
      </c>
      <c r="AE33" s="379">
        <v>8</v>
      </c>
      <c r="AF33" s="278">
        <v>15</v>
      </c>
      <c r="AG33" s="278">
        <v>22</v>
      </c>
      <c r="AH33" s="378">
        <v>29</v>
      </c>
      <c r="AI33" s="277">
        <v>5</v>
      </c>
      <c r="AJ33" s="278">
        <v>12</v>
      </c>
      <c r="AK33" s="278">
        <v>19</v>
      </c>
      <c r="AL33" s="278">
        <v>26</v>
      </c>
      <c r="AM33" s="279">
        <v>3</v>
      </c>
      <c r="AN33" s="379">
        <v>10</v>
      </c>
      <c r="AO33" s="278">
        <v>17</v>
      </c>
      <c r="AP33" s="278">
        <v>24</v>
      </c>
      <c r="AQ33" s="378">
        <v>31</v>
      </c>
      <c r="AR33" s="277">
        <v>7</v>
      </c>
      <c r="AS33" s="278">
        <v>14</v>
      </c>
      <c r="AT33" s="278">
        <v>21</v>
      </c>
      <c r="AU33" s="278">
        <v>28</v>
      </c>
      <c r="AV33" s="252"/>
      <c r="AW33" s="893"/>
      <c r="AX33" s="380">
        <v>12</v>
      </c>
      <c r="AY33" s="380">
        <v>19</v>
      </c>
      <c r="AZ33" s="444">
        <v>26</v>
      </c>
      <c r="BA33" s="909"/>
    </row>
    <row r="34" spans="1:53" ht="15.75" thickBot="1" x14ac:dyDescent="0.3">
      <c r="A34" s="904"/>
      <c r="B34" s="907"/>
      <c r="C34" s="909"/>
      <c r="D34" s="894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5"/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  <c r="AK34" s="895"/>
      <c r="AL34" s="895"/>
      <c r="AM34" s="895"/>
      <c r="AN34" s="895"/>
      <c r="AO34" s="895"/>
      <c r="AP34" s="895"/>
      <c r="AQ34" s="895"/>
      <c r="AR34" s="895"/>
      <c r="AS34" s="895"/>
      <c r="AT34" s="895"/>
      <c r="AU34" s="895"/>
      <c r="AV34" s="895"/>
      <c r="AW34" s="895"/>
      <c r="AX34" s="859"/>
      <c r="AY34" s="859"/>
      <c r="AZ34" s="860"/>
      <c r="BA34" s="909"/>
    </row>
    <row r="35" spans="1:53" ht="15.75" thickBot="1" x14ac:dyDescent="0.3">
      <c r="A35" s="905"/>
      <c r="B35" s="907"/>
      <c r="C35" s="909"/>
      <c r="D35" s="382">
        <v>1</v>
      </c>
      <c r="E35" s="383">
        <v>2</v>
      </c>
      <c r="F35" s="383">
        <v>3</v>
      </c>
      <c r="G35" s="385">
        <v>4</v>
      </c>
      <c r="H35" s="382">
        <v>5</v>
      </c>
      <c r="I35" s="383">
        <v>6</v>
      </c>
      <c r="J35" s="383">
        <v>7</v>
      </c>
      <c r="K35" s="383">
        <v>8</v>
      </c>
      <c r="L35" s="385">
        <v>9</v>
      </c>
      <c r="M35" s="382">
        <v>10</v>
      </c>
      <c r="N35" s="383">
        <v>11</v>
      </c>
      <c r="O35" s="383">
        <v>12</v>
      </c>
      <c r="P35" s="385">
        <v>13</v>
      </c>
      <c r="Q35" s="382">
        <v>14</v>
      </c>
      <c r="R35" s="383">
        <v>15</v>
      </c>
      <c r="S35" s="383">
        <v>16</v>
      </c>
      <c r="T35" s="383">
        <v>17</v>
      </c>
      <c r="U35" s="445"/>
      <c r="V35" s="387">
        <v>18</v>
      </c>
      <c r="W35" s="388">
        <v>19</v>
      </c>
      <c r="X35" s="383">
        <v>20</v>
      </c>
      <c r="Y35" s="383">
        <v>21</v>
      </c>
      <c r="Z35" s="385">
        <v>22</v>
      </c>
      <c r="AA35" s="382">
        <v>23</v>
      </c>
      <c r="AB35" s="383">
        <v>24</v>
      </c>
      <c r="AC35" s="383">
        <v>25</v>
      </c>
      <c r="AD35" s="385">
        <v>26</v>
      </c>
      <c r="AE35" s="382">
        <v>27</v>
      </c>
      <c r="AF35" s="383">
        <v>28</v>
      </c>
      <c r="AG35" s="383">
        <v>29</v>
      </c>
      <c r="AH35" s="385">
        <v>30</v>
      </c>
      <c r="AI35" s="382">
        <v>31</v>
      </c>
      <c r="AJ35" s="383">
        <v>32</v>
      </c>
      <c r="AK35" s="383">
        <v>33</v>
      </c>
      <c r="AL35" s="383">
        <v>34</v>
      </c>
      <c r="AM35" s="385">
        <v>35</v>
      </c>
      <c r="AN35" s="382">
        <v>36</v>
      </c>
      <c r="AO35" s="383">
        <v>37</v>
      </c>
      <c r="AP35" s="383">
        <v>38</v>
      </c>
      <c r="AQ35" s="385">
        <v>39</v>
      </c>
      <c r="AR35" s="382">
        <v>40</v>
      </c>
      <c r="AS35" s="383">
        <v>41</v>
      </c>
      <c r="AT35" s="506">
        <v>42</v>
      </c>
      <c r="AU35" s="506">
        <v>43</v>
      </c>
      <c r="AV35" s="507"/>
      <c r="AW35" s="447">
        <v>45</v>
      </c>
      <c r="AX35" s="448">
        <v>46</v>
      </c>
      <c r="AY35" s="449">
        <v>47</v>
      </c>
      <c r="AZ35" s="450">
        <v>48</v>
      </c>
      <c r="BA35" s="909"/>
    </row>
    <row r="36" spans="1:53" ht="15.75" thickBot="1" x14ac:dyDescent="0.3">
      <c r="A36" s="913">
        <v>2</v>
      </c>
      <c r="B36" s="451" t="s">
        <v>80</v>
      </c>
      <c r="C36" s="543" t="s">
        <v>77</v>
      </c>
      <c r="D36" s="452">
        <v>4</v>
      </c>
      <c r="E36" s="453">
        <v>4</v>
      </c>
      <c r="F36" s="453">
        <v>4</v>
      </c>
      <c r="G36" s="453">
        <v>4</v>
      </c>
      <c r="H36" s="453">
        <v>4</v>
      </c>
      <c r="I36" s="453">
        <v>4</v>
      </c>
      <c r="J36" s="453">
        <v>4</v>
      </c>
      <c r="K36" s="453">
        <v>4</v>
      </c>
      <c r="L36" s="453">
        <v>4</v>
      </c>
      <c r="M36" s="453">
        <v>4</v>
      </c>
      <c r="N36" s="453">
        <v>2</v>
      </c>
      <c r="O36" s="453">
        <v>2</v>
      </c>
      <c r="P36" s="454">
        <v>2</v>
      </c>
      <c r="Q36" s="454">
        <v>2</v>
      </c>
      <c r="R36" s="462"/>
      <c r="S36" s="497"/>
      <c r="T36" s="497"/>
      <c r="U36" s="718">
        <f>SUM(D36:T36)</f>
        <v>48</v>
      </c>
      <c r="V36" s="390" t="s">
        <v>186</v>
      </c>
      <c r="W36" s="391" t="s">
        <v>186</v>
      </c>
      <c r="X36" s="452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95"/>
      <c r="AO36" s="495"/>
      <c r="AP36" s="495"/>
      <c r="AQ36" s="495"/>
      <c r="AR36" s="495"/>
      <c r="AS36" s="495"/>
      <c r="AT36" s="495"/>
      <c r="AU36" s="495"/>
      <c r="AV36" s="491"/>
      <c r="AW36" s="718">
        <f t="shared" ref="AW36:AW51" si="7">SUM(X36:AV36)</f>
        <v>0</v>
      </c>
      <c r="AX36" s="390" t="s">
        <v>186</v>
      </c>
      <c r="AY36" s="457" t="s">
        <v>186</v>
      </c>
      <c r="AZ36" s="391" t="s">
        <v>186</v>
      </c>
      <c r="BA36" s="458">
        <f>SUM(AW36,U36)</f>
        <v>48</v>
      </c>
    </row>
    <row r="37" spans="1:53" ht="15.75" thickBot="1" x14ac:dyDescent="0.3">
      <c r="A37" s="914"/>
      <c r="B37" s="459" t="s">
        <v>81</v>
      </c>
      <c r="C37" s="460" t="s">
        <v>18</v>
      </c>
      <c r="D37" s="461">
        <v>2</v>
      </c>
      <c r="E37" s="425">
        <v>2</v>
      </c>
      <c r="F37" s="425">
        <v>2</v>
      </c>
      <c r="G37" s="425">
        <v>2</v>
      </c>
      <c r="H37" s="425">
        <v>2</v>
      </c>
      <c r="I37" s="425">
        <v>2</v>
      </c>
      <c r="J37" s="425">
        <v>2</v>
      </c>
      <c r="K37" s="425">
        <v>2</v>
      </c>
      <c r="L37" s="425">
        <v>2</v>
      </c>
      <c r="M37" s="425">
        <v>2</v>
      </c>
      <c r="N37" s="425">
        <v>2</v>
      </c>
      <c r="O37" s="425">
        <v>2</v>
      </c>
      <c r="P37" s="462">
        <v>2</v>
      </c>
      <c r="Q37" s="462">
        <v>2</v>
      </c>
      <c r="R37" s="462"/>
      <c r="S37" s="517"/>
      <c r="T37" s="497"/>
      <c r="U37" s="718">
        <f t="shared" ref="U37:U49" si="8">SUM(D37:T37)</f>
        <v>28</v>
      </c>
      <c r="V37" s="403" t="s">
        <v>186</v>
      </c>
      <c r="W37" s="404" t="s">
        <v>186</v>
      </c>
      <c r="X37" s="461">
        <v>2</v>
      </c>
      <c r="Y37" s="425">
        <v>2</v>
      </c>
      <c r="Z37" s="425">
        <v>2</v>
      </c>
      <c r="AA37" s="425">
        <v>2</v>
      </c>
      <c r="AB37" s="425">
        <v>2</v>
      </c>
      <c r="AC37" s="425">
        <v>2</v>
      </c>
      <c r="AD37" s="425">
        <v>2</v>
      </c>
      <c r="AE37" s="425">
        <v>2</v>
      </c>
      <c r="AF37" s="425">
        <v>2</v>
      </c>
      <c r="AG37" s="425">
        <v>2</v>
      </c>
      <c r="AH37" s="425">
        <v>2</v>
      </c>
      <c r="AI37" s="425">
        <v>2</v>
      </c>
      <c r="AJ37" s="425">
        <v>2</v>
      </c>
      <c r="AK37" s="425">
        <v>2</v>
      </c>
      <c r="AL37" s="425">
        <v>2</v>
      </c>
      <c r="AM37" s="425">
        <v>2</v>
      </c>
      <c r="AN37" s="496"/>
      <c r="AO37" s="496"/>
      <c r="AP37" s="496"/>
      <c r="AQ37" s="496"/>
      <c r="AR37" s="496"/>
      <c r="AS37" s="496"/>
      <c r="AT37" s="496"/>
      <c r="AU37" s="496"/>
      <c r="AV37" s="516"/>
      <c r="AW37" s="719">
        <f>SUM(X37:AV37)</f>
        <v>32</v>
      </c>
      <c r="AX37" s="403" t="s">
        <v>186</v>
      </c>
      <c r="AY37" s="410" t="s">
        <v>186</v>
      </c>
      <c r="AZ37" s="464" t="s">
        <v>186</v>
      </c>
      <c r="BA37" s="458">
        <f t="shared" ref="BA37:BA54" si="9">SUM(AW37,U37)</f>
        <v>60</v>
      </c>
    </row>
    <row r="38" spans="1:53" ht="15.75" thickBot="1" x14ac:dyDescent="0.3">
      <c r="A38" s="914"/>
      <c r="B38" s="501" t="s">
        <v>82</v>
      </c>
      <c r="C38" s="544" t="s">
        <v>19</v>
      </c>
      <c r="D38" s="502">
        <v>2</v>
      </c>
      <c r="E38" s="428">
        <v>2</v>
      </c>
      <c r="F38" s="428">
        <v>2</v>
      </c>
      <c r="G38" s="428">
        <v>2</v>
      </c>
      <c r="H38" s="428">
        <v>2</v>
      </c>
      <c r="I38" s="428">
        <v>2</v>
      </c>
      <c r="J38" s="428">
        <v>2</v>
      </c>
      <c r="K38" s="428">
        <v>2</v>
      </c>
      <c r="L38" s="428">
        <v>2</v>
      </c>
      <c r="M38" s="428">
        <v>2</v>
      </c>
      <c r="N38" s="428">
        <v>2</v>
      </c>
      <c r="O38" s="428">
        <v>2</v>
      </c>
      <c r="P38" s="428">
        <v>2</v>
      </c>
      <c r="Q38" s="428">
        <v>2</v>
      </c>
      <c r="R38" s="462"/>
      <c r="S38" s="518"/>
      <c r="T38" s="497"/>
      <c r="U38" s="718">
        <f t="shared" si="8"/>
        <v>28</v>
      </c>
      <c r="V38" s="403" t="s">
        <v>186</v>
      </c>
      <c r="W38" s="404" t="s">
        <v>186</v>
      </c>
      <c r="X38" s="502">
        <v>2</v>
      </c>
      <c r="Y38" s="428">
        <v>2</v>
      </c>
      <c r="Z38" s="428">
        <v>2</v>
      </c>
      <c r="AA38" s="428">
        <v>2</v>
      </c>
      <c r="AB38" s="428">
        <v>2</v>
      </c>
      <c r="AC38" s="428">
        <v>2</v>
      </c>
      <c r="AD38" s="428">
        <v>2</v>
      </c>
      <c r="AE38" s="428">
        <v>2</v>
      </c>
      <c r="AF38" s="428">
        <v>2</v>
      </c>
      <c r="AG38" s="428">
        <v>2</v>
      </c>
      <c r="AH38" s="428">
        <v>2</v>
      </c>
      <c r="AI38" s="428">
        <v>2</v>
      </c>
      <c r="AJ38" s="428">
        <v>2</v>
      </c>
      <c r="AK38" s="428">
        <v>2</v>
      </c>
      <c r="AL38" s="428">
        <v>2</v>
      </c>
      <c r="AM38" s="428">
        <v>2</v>
      </c>
      <c r="AN38" s="496"/>
      <c r="AO38" s="496"/>
      <c r="AP38" s="496"/>
      <c r="AQ38" s="496"/>
      <c r="AR38" s="496"/>
      <c r="AS38" s="496"/>
      <c r="AT38" s="496"/>
      <c r="AU38" s="496"/>
      <c r="AV38" s="516"/>
      <c r="AW38" s="719">
        <f>SUM(X38:AV38)</f>
        <v>32</v>
      </c>
      <c r="AX38" s="403" t="s">
        <v>186</v>
      </c>
      <c r="AY38" s="410" t="s">
        <v>186</v>
      </c>
      <c r="AZ38" s="464" t="s">
        <v>186</v>
      </c>
      <c r="BA38" s="458">
        <f t="shared" si="9"/>
        <v>60</v>
      </c>
    </row>
    <row r="39" spans="1:53" ht="15.75" thickBot="1" x14ac:dyDescent="0.3">
      <c r="A39" s="914"/>
      <c r="B39" s="459" t="s">
        <v>190</v>
      </c>
      <c r="C39" s="545" t="s">
        <v>16</v>
      </c>
      <c r="D39" s="461">
        <v>4</v>
      </c>
      <c r="E39" s="425">
        <v>4</v>
      </c>
      <c r="F39" s="425">
        <v>4</v>
      </c>
      <c r="G39" s="425">
        <v>4</v>
      </c>
      <c r="H39" s="425">
        <v>4</v>
      </c>
      <c r="I39" s="425">
        <v>4</v>
      </c>
      <c r="J39" s="425">
        <v>4</v>
      </c>
      <c r="K39" s="425">
        <v>4</v>
      </c>
      <c r="L39" s="425">
        <v>4</v>
      </c>
      <c r="M39" s="425">
        <v>4</v>
      </c>
      <c r="N39" s="425">
        <v>4</v>
      </c>
      <c r="O39" s="425">
        <v>4</v>
      </c>
      <c r="P39" s="425">
        <v>6</v>
      </c>
      <c r="Q39" s="462">
        <v>4</v>
      </c>
      <c r="R39" s="522"/>
      <c r="S39" s="517"/>
      <c r="T39" s="497"/>
      <c r="U39" s="718">
        <f t="shared" si="8"/>
        <v>58</v>
      </c>
      <c r="V39" s="403" t="s">
        <v>186</v>
      </c>
      <c r="W39" s="404" t="s">
        <v>186</v>
      </c>
      <c r="X39" s="461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96"/>
      <c r="AO39" s="496"/>
      <c r="AP39" s="496"/>
      <c r="AQ39" s="496"/>
      <c r="AR39" s="496"/>
      <c r="AS39" s="496"/>
      <c r="AT39" s="496"/>
      <c r="AU39" s="496"/>
      <c r="AV39" s="516"/>
      <c r="AW39" s="719">
        <f>SUM(X39:AV39)</f>
        <v>0</v>
      </c>
      <c r="AX39" s="403"/>
      <c r="AY39" s="410" t="s">
        <v>186</v>
      </c>
      <c r="AZ39" s="464" t="s">
        <v>186</v>
      </c>
      <c r="BA39" s="458">
        <f t="shared" si="9"/>
        <v>58</v>
      </c>
    </row>
    <row r="40" spans="1:53" ht="24.75" customHeight="1" thickBot="1" x14ac:dyDescent="0.3">
      <c r="A40" s="914"/>
      <c r="B40" s="465" t="s">
        <v>197</v>
      </c>
      <c r="C40" s="466" t="s">
        <v>83</v>
      </c>
      <c r="D40" s="461">
        <v>4</v>
      </c>
      <c r="E40" s="425">
        <v>2</v>
      </c>
      <c r="F40" s="425">
        <v>2</v>
      </c>
      <c r="G40" s="425">
        <v>4</v>
      </c>
      <c r="H40" s="425">
        <v>2</v>
      </c>
      <c r="I40" s="425">
        <v>2</v>
      </c>
      <c r="J40" s="425">
        <v>2</v>
      </c>
      <c r="K40" s="425">
        <v>2</v>
      </c>
      <c r="L40" s="425">
        <v>2</v>
      </c>
      <c r="M40" s="425">
        <v>4</v>
      </c>
      <c r="N40" s="425">
        <v>4</v>
      </c>
      <c r="O40" s="425">
        <v>2</v>
      </c>
      <c r="P40" s="462">
        <v>2</v>
      </c>
      <c r="Q40" s="462">
        <v>2</v>
      </c>
      <c r="R40" s="462"/>
      <c r="S40" s="517"/>
      <c r="T40" s="497"/>
      <c r="U40" s="718">
        <f t="shared" si="8"/>
        <v>36</v>
      </c>
      <c r="V40" s="403" t="s">
        <v>186</v>
      </c>
      <c r="W40" s="404" t="s">
        <v>186</v>
      </c>
      <c r="X40" s="461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96"/>
      <c r="AO40" s="496"/>
      <c r="AP40" s="496"/>
      <c r="AQ40" s="496"/>
      <c r="AR40" s="496"/>
      <c r="AS40" s="496"/>
      <c r="AT40" s="496"/>
      <c r="AU40" s="496"/>
      <c r="AV40" s="516"/>
      <c r="AW40" s="719">
        <f t="shared" si="7"/>
        <v>0</v>
      </c>
      <c r="AX40" s="403" t="s">
        <v>186</v>
      </c>
      <c r="AY40" s="410" t="s">
        <v>186</v>
      </c>
      <c r="AZ40" s="464" t="s">
        <v>186</v>
      </c>
      <c r="BA40" s="458">
        <f t="shared" si="9"/>
        <v>36</v>
      </c>
    </row>
    <row r="41" spans="1:53" ht="15.75" thickBot="1" x14ac:dyDescent="0.3">
      <c r="A41" s="914"/>
      <c r="B41" s="503" t="s">
        <v>198</v>
      </c>
      <c r="C41" s="546" t="s">
        <v>29</v>
      </c>
      <c r="D41" s="502">
        <v>4</v>
      </c>
      <c r="E41" s="428">
        <v>4</v>
      </c>
      <c r="F41" s="428">
        <v>4</v>
      </c>
      <c r="G41" s="428">
        <v>4</v>
      </c>
      <c r="H41" s="428">
        <v>4</v>
      </c>
      <c r="I41" s="428">
        <v>4</v>
      </c>
      <c r="J41" s="428">
        <v>4</v>
      </c>
      <c r="K41" s="428">
        <v>4</v>
      </c>
      <c r="L41" s="428">
        <v>4</v>
      </c>
      <c r="M41" s="428">
        <v>4</v>
      </c>
      <c r="N41" s="428">
        <v>4</v>
      </c>
      <c r="O41" s="428">
        <v>4</v>
      </c>
      <c r="P41" s="428">
        <v>4</v>
      </c>
      <c r="Q41" s="428">
        <v>4</v>
      </c>
      <c r="R41" s="462">
        <v>6</v>
      </c>
      <c r="S41" s="518"/>
      <c r="T41" s="497"/>
      <c r="U41" s="718">
        <f t="shared" si="8"/>
        <v>62</v>
      </c>
      <c r="V41" s="403" t="s">
        <v>186</v>
      </c>
      <c r="W41" s="404" t="s">
        <v>186</v>
      </c>
      <c r="X41" s="502">
        <v>4</v>
      </c>
      <c r="Y41" s="428">
        <v>4</v>
      </c>
      <c r="Z41" s="428">
        <v>4</v>
      </c>
      <c r="AA41" s="428">
        <v>4</v>
      </c>
      <c r="AB41" s="428">
        <v>4</v>
      </c>
      <c r="AC41" s="428">
        <v>4</v>
      </c>
      <c r="AD41" s="428">
        <v>4</v>
      </c>
      <c r="AE41" s="428">
        <v>4</v>
      </c>
      <c r="AF41" s="428">
        <v>6</v>
      </c>
      <c r="AG41" s="428">
        <v>8</v>
      </c>
      <c r="AH41" s="428">
        <v>6</v>
      </c>
      <c r="AI41" s="428">
        <v>4</v>
      </c>
      <c r="AJ41" s="428">
        <v>4</v>
      </c>
      <c r="AK41" s="428">
        <v>4</v>
      </c>
      <c r="AL41" s="428">
        <v>4</v>
      </c>
      <c r="AM41" s="522"/>
      <c r="AN41" s="496"/>
      <c r="AO41" s="504"/>
      <c r="AP41" s="504"/>
      <c r="AQ41" s="504"/>
      <c r="AR41" s="504"/>
      <c r="AS41" s="504"/>
      <c r="AT41" s="504"/>
      <c r="AU41" s="504"/>
      <c r="AV41" s="516"/>
      <c r="AW41" s="719">
        <f>SUM(X41:AV41)</f>
        <v>68</v>
      </c>
      <c r="AX41" s="403" t="s">
        <v>186</v>
      </c>
      <c r="AY41" s="410" t="s">
        <v>186</v>
      </c>
      <c r="AZ41" s="464" t="s">
        <v>186</v>
      </c>
      <c r="BA41" s="458">
        <f t="shared" si="9"/>
        <v>130</v>
      </c>
    </row>
    <row r="42" spans="1:53" ht="17.25" customHeight="1" thickBot="1" x14ac:dyDescent="0.3">
      <c r="A42" s="914"/>
      <c r="B42" s="174" t="s">
        <v>103</v>
      </c>
      <c r="C42" s="355" t="s">
        <v>102</v>
      </c>
      <c r="D42" s="461"/>
      <c r="E42" s="425"/>
      <c r="F42" s="425"/>
      <c r="G42" s="425"/>
      <c r="H42" s="425"/>
      <c r="I42" s="425"/>
      <c r="J42" s="425"/>
      <c r="K42" s="425"/>
      <c r="L42" s="425"/>
      <c r="M42" s="428"/>
      <c r="N42" s="425"/>
      <c r="O42" s="425"/>
      <c r="P42" s="462"/>
      <c r="Q42" s="462"/>
      <c r="R42" s="462"/>
      <c r="S42" s="517"/>
      <c r="T42" s="497"/>
      <c r="U42" s="718">
        <f t="shared" ref="U42" si="10">SUM(D42:T42)</f>
        <v>0</v>
      </c>
      <c r="V42" s="403" t="s">
        <v>186</v>
      </c>
      <c r="W42" s="404" t="s">
        <v>186</v>
      </c>
      <c r="X42" s="461">
        <v>4</v>
      </c>
      <c r="Y42" s="425">
        <v>4</v>
      </c>
      <c r="Z42" s="425">
        <v>4</v>
      </c>
      <c r="AA42" s="425">
        <v>4</v>
      </c>
      <c r="AB42" s="425">
        <v>4</v>
      </c>
      <c r="AC42" s="425">
        <v>4</v>
      </c>
      <c r="AD42" s="425">
        <v>4</v>
      </c>
      <c r="AE42" s="425">
        <v>4</v>
      </c>
      <c r="AF42" s="425">
        <v>4</v>
      </c>
      <c r="AG42" s="425">
        <v>4</v>
      </c>
      <c r="AH42" s="425">
        <v>4</v>
      </c>
      <c r="AI42" s="425">
        <v>4</v>
      </c>
      <c r="AJ42" s="425">
        <v>4</v>
      </c>
      <c r="AK42" s="425">
        <v>4</v>
      </c>
      <c r="AL42" s="425">
        <v>4</v>
      </c>
      <c r="AM42" s="425">
        <v>4</v>
      </c>
      <c r="AN42" s="496"/>
      <c r="AO42" s="496"/>
      <c r="AP42" s="496"/>
      <c r="AQ42" s="496"/>
      <c r="AR42" s="496"/>
      <c r="AS42" s="496"/>
      <c r="AT42" s="496"/>
      <c r="AU42" s="504"/>
      <c r="AV42" s="516"/>
      <c r="AW42" s="719">
        <f>SUM(X42:AV42)</f>
        <v>64</v>
      </c>
      <c r="AX42" s="403" t="s">
        <v>186</v>
      </c>
      <c r="AY42" s="410" t="s">
        <v>186</v>
      </c>
      <c r="AZ42" s="464" t="s">
        <v>186</v>
      </c>
      <c r="BA42" s="458">
        <f t="shared" si="9"/>
        <v>64</v>
      </c>
    </row>
    <row r="43" spans="1:53" ht="14.25" customHeight="1" thickBot="1" x14ac:dyDescent="0.3">
      <c r="A43" s="914"/>
      <c r="B43" s="79" t="s">
        <v>104</v>
      </c>
      <c r="C43" s="530" t="s">
        <v>113</v>
      </c>
      <c r="D43" s="461">
        <v>2</v>
      </c>
      <c r="E43" s="425">
        <v>2</v>
      </c>
      <c r="F43" s="425">
        <v>2</v>
      </c>
      <c r="G43" s="425">
        <v>2</v>
      </c>
      <c r="H43" s="425">
        <v>2</v>
      </c>
      <c r="I43" s="425">
        <v>2</v>
      </c>
      <c r="J43" s="425">
        <v>2</v>
      </c>
      <c r="K43" s="425">
        <v>2</v>
      </c>
      <c r="L43" s="425">
        <v>2</v>
      </c>
      <c r="M43" s="425">
        <v>2</v>
      </c>
      <c r="N43" s="425">
        <v>2</v>
      </c>
      <c r="O43" s="425">
        <v>4</v>
      </c>
      <c r="P43" s="462">
        <v>4</v>
      </c>
      <c r="Q43" s="462">
        <v>4</v>
      </c>
      <c r="R43" s="462"/>
      <c r="S43" s="517"/>
      <c r="T43" s="497"/>
      <c r="U43" s="718">
        <f t="shared" si="8"/>
        <v>34</v>
      </c>
      <c r="V43" s="403" t="s">
        <v>186</v>
      </c>
      <c r="W43" s="404" t="s">
        <v>186</v>
      </c>
      <c r="X43" s="461">
        <v>2</v>
      </c>
      <c r="Y43" s="425">
        <v>4</v>
      </c>
      <c r="Z43" s="425">
        <v>2</v>
      </c>
      <c r="AA43" s="425">
        <v>4</v>
      </c>
      <c r="AB43" s="425">
        <v>2</v>
      </c>
      <c r="AC43" s="425">
        <v>4</v>
      </c>
      <c r="AD43" s="425">
        <v>2</v>
      </c>
      <c r="AE43" s="425">
        <v>2</v>
      </c>
      <c r="AF43" s="425">
        <v>2</v>
      </c>
      <c r="AG43" s="425">
        <v>2</v>
      </c>
      <c r="AH43" s="425">
        <v>2</v>
      </c>
      <c r="AI43" s="425">
        <v>2</v>
      </c>
      <c r="AJ43" s="425">
        <v>2</v>
      </c>
      <c r="AK43" s="425">
        <v>4</v>
      </c>
      <c r="AL43" s="425">
        <v>4</v>
      </c>
      <c r="AM43" s="522"/>
      <c r="AN43" s="496"/>
      <c r="AO43" s="496"/>
      <c r="AP43" s="496"/>
      <c r="AQ43" s="496"/>
      <c r="AR43" s="496"/>
      <c r="AS43" s="496"/>
      <c r="AT43" s="496"/>
      <c r="AU43" s="504"/>
      <c r="AV43" s="519"/>
      <c r="AW43" s="719">
        <f>SUM(X43:AV43)</f>
        <v>40</v>
      </c>
      <c r="AX43" s="403" t="s">
        <v>186</v>
      </c>
      <c r="AY43" s="410" t="s">
        <v>186</v>
      </c>
      <c r="AZ43" s="464" t="s">
        <v>186</v>
      </c>
      <c r="BA43" s="458">
        <f t="shared" si="9"/>
        <v>74</v>
      </c>
    </row>
    <row r="44" spans="1:53" ht="26.25" thickBot="1" x14ac:dyDescent="0.3">
      <c r="A44" s="914"/>
      <c r="B44" s="510" t="s">
        <v>106</v>
      </c>
      <c r="C44" s="488" t="s">
        <v>84</v>
      </c>
      <c r="D44" s="502">
        <v>4</v>
      </c>
      <c r="E44" s="428">
        <v>4</v>
      </c>
      <c r="F44" s="428">
        <v>4</v>
      </c>
      <c r="G44" s="428">
        <v>4</v>
      </c>
      <c r="H44" s="428">
        <v>4</v>
      </c>
      <c r="I44" s="428">
        <v>4</v>
      </c>
      <c r="J44" s="428">
        <v>4</v>
      </c>
      <c r="K44" s="428">
        <v>4</v>
      </c>
      <c r="L44" s="428">
        <v>4</v>
      </c>
      <c r="M44" s="428">
        <v>4</v>
      </c>
      <c r="N44" s="428">
        <v>4</v>
      </c>
      <c r="O44" s="428">
        <v>4</v>
      </c>
      <c r="P44" s="428">
        <v>4</v>
      </c>
      <c r="Q44" s="428">
        <v>4</v>
      </c>
      <c r="R44" s="462"/>
      <c r="S44" s="518"/>
      <c r="T44" s="497"/>
      <c r="U44" s="718">
        <f t="shared" si="8"/>
        <v>56</v>
      </c>
      <c r="V44" s="403" t="s">
        <v>186</v>
      </c>
      <c r="W44" s="404" t="s">
        <v>186</v>
      </c>
      <c r="X44" s="461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96"/>
      <c r="AO44" s="496"/>
      <c r="AP44" s="496"/>
      <c r="AQ44" s="496"/>
      <c r="AR44" s="496"/>
      <c r="AS44" s="496"/>
      <c r="AT44" s="496"/>
      <c r="AU44" s="504"/>
      <c r="AV44" s="516"/>
      <c r="AW44" s="719">
        <f t="shared" si="7"/>
        <v>0</v>
      </c>
      <c r="AX44" s="403" t="s">
        <v>186</v>
      </c>
      <c r="AY44" s="410" t="s">
        <v>186</v>
      </c>
      <c r="AZ44" s="464" t="s">
        <v>186</v>
      </c>
      <c r="BA44" s="458">
        <f t="shared" si="9"/>
        <v>56</v>
      </c>
    </row>
    <row r="45" spans="1:53" ht="15.75" thickBot="1" x14ac:dyDescent="0.3">
      <c r="A45" s="914"/>
      <c r="B45" s="78" t="s">
        <v>112</v>
      </c>
      <c r="C45" s="530" t="s">
        <v>88</v>
      </c>
      <c r="D45" s="461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62"/>
      <c r="Q45" s="462"/>
      <c r="R45" s="462"/>
      <c r="S45" s="517"/>
      <c r="T45" s="497"/>
      <c r="U45" s="718">
        <f t="shared" si="8"/>
        <v>0</v>
      </c>
      <c r="V45" s="403" t="s">
        <v>186</v>
      </c>
      <c r="W45" s="404" t="s">
        <v>186</v>
      </c>
      <c r="X45" s="461">
        <v>4</v>
      </c>
      <c r="Y45" s="425">
        <v>2</v>
      </c>
      <c r="Z45" s="425">
        <v>4</v>
      </c>
      <c r="AA45" s="425">
        <v>2</v>
      </c>
      <c r="AB45" s="425">
        <v>4</v>
      </c>
      <c r="AC45" s="425">
        <v>2</v>
      </c>
      <c r="AD45" s="425">
        <v>4</v>
      </c>
      <c r="AE45" s="425">
        <v>2</v>
      </c>
      <c r="AF45" s="425">
        <v>4</v>
      </c>
      <c r="AG45" s="425">
        <v>2</v>
      </c>
      <c r="AH45" s="425">
        <v>4</v>
      </c>
      <c r="AI45" s="425">
        <v>2</v>
      </c>
      <c r="AJ45" s="425">
        <v>4</v>
      </c>
      <c r="AK45" s="425">
        <v>2</v>
      </c>
      <c r="AL45" s="425">
        <v>4</v>
      </c>
      <c r="AM45" s="425">
        <v>2</v>
      </c>
      <c r="AN45" s="496"/>
      <c r="AO45" s="496"/>
      <c r="AP45" s="496"/>
      <c r="AQ45" s="496"/>
      <c r="AR45" s="496"/>
      <c r="AS45" s="496"/>
      <c r="AT45" s="496"/>
      <c r="AU45" s="504"/>
      <c r="AV45" s="516"/>
      <c r="AW45" s="719">
        <f>SUM(X45:AV45)</f>
        <v>48</v>
      </c>
      <c r="AX45" s="403" t="s">
        <v>186</v>
      </c>
      <c r="AY45" s="410" t="s">
        <v>186</v>
      </c>
      <c r="AZ45" s="464" t="s">
        <v>186</v>
      </c>
      <c r="BA45" s="458">
        <f t="shared" si="9"/>
        <v>48</v>
      </c>
    </row>
    <row r="46" spans="1:53" ht="31.5" customHeight="1" thickBot="1" x14ac:dyDescent="0.3">
      <c r="A46" s="914"/>
      <c r="B46" s="465" t="s">
        <v>199</v>
      </c>
      <c r="C46" s="466" t="s">
        <v>118</v>
      </c>
      <c r="D46" s="461"/>
      <c r="E46" s="425"/>
      <c r="F46" s="425"/>
      <c r="G46" s="425"/>
      <c r="H46" s="425"/>
      <c r="I46" s="425"/>
      <c r="J46" s="425"/>
      <c r="K46" s="425"/>
      <c r="L46" s="425"/>
      <c r="M46" s="425"/>
      <c r="N46" s="428"/>
      <c r="O46" s="425"/>
      <c r="P46" s="462"/>
      <c r="Q46" s="462"/>
      <c r="R46" s="462"/>
      <c r="S46" s="517"/>
      <c r="T46" s="522"/>
      <c r="U46" s="718">
        <f t="shared" si="8"/>
        <v>0</v>
      </c>
      <c r="V46" s="403" t="s">
        <v>186</v>
      </c>
      <c r="W46" s="404" t="s">
        <v>186</v>
      </c>
      <c r="X46" s="461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96"/>
      <c r="AO46" s="496"/>
      <c r="AP46" s="496"/>
      <c r="AQ46" s="496"/>
      <c r="AR46" s="496"/>
      <c r="AS46" s="496"/>
      <c r="AT46" s="496"/>
      <c r="AU46" s="504"/>
      <c r="AV46" s="516"/>
      <c r="AW46" s="719">
        <f t="shared" si="7"/>
        <v>0</v>
      </c>
      <c r="AX46" s="403" t="s">
        <v>186</v>
      </c>
      <c r="AY46" s="410" t="s">
        <v>186</v>
      </c>
      <c r="AZ46" s="464" t="s">
        <v>186</v>
      </c>
      <c r="BA46" s="458">
        <f t="shared" si="9"/>
        <v>0</v>
      </c>
    </row>
    <row r="47" spans="1:53" ht="27.75" customHeight="1" thickBot="1" x14ac:dyDescent="0.3">
      <c r="A47" s="914"/>
      <c r="B47" s="465" t="s">
        <v>200</v>
      </c>
      <c r="C47" s="466" t="s">
        <v>119</v>
      </c>
      <c r="D47" s="461">
        <v>10</v>
      </c>
      <c r="E47" s="425">
        <v>12</v>
      </c>
      <c r="F47" s="425">
        <v>12</v>
      </c>
      <c r="G47" s="425">
        <v>10</v>
      </c>
      <c r="H47" s="425">
        <v>12</v>
      </c>
      <c r="I47" s="425">
        <v>12</v>
      </c>
      <c r="J47" s="425">
        <v>12</v>
      </c>
      <c r="K47" s="425">
        <v>12</v>
      </c>
      <c r="L47" s="425">
        <v>12</v>
      </c>
      <c r="M47" s="425">
        <v>10</v>
      </c>
      <c r="N47" s="425">
        <v>12</v>
      </c>
      <c r="O47" s="425">
        <v>12</v>
      </c>
      <c r="P47" s="462">
        <v>10</v>
      </c>
      <c r="Q47" s="462">
        <v>12</v>
      </c>
      <c r="R47" s="462"/>
      <c r="S47" s="517"/>
      <c r="T47" s="497"/>
      <c r="U47" s="718">
        <f t="shared" si="8"/>
        <v>160</v>
      </c>
      <c r="V47" s="403" t="s">
        <v>186</v>
      </c>
      <c r="W47" s="404" t="s">
        <v>186</v>
      </c>
      <c r="X47" s="461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  <c r="AL47" s="425"/>
      <c r="AM47" s="425"/>
      <c r="AN47" s="496"/>
      <c r="AO47" s="496"/>
      <c r="AP47" s="496"/>
      <c r="AQ47" s="496"/>
      <c r="AR47" s="496"/>
      <c r="AS47" s="496"/>
      <c r="AT47" s="496"/>
      <c r="AU47" s="504"/>
      <c r="AV47" s="516"/>
      <c r="AW47" s="719">
        <f t="shared" si="7"/>
        <v>0</v>
      </c>
      <c r="AX47" s="403" t="s">
        <v>186</v>
      </c>
      <c r="AY47" s="410" t="s">
        <v>186</v>
      </c>
      <c r="AZ47" s="464" t="s">
        <v>186</v>
      </c>
      <c r="BA47" s="458">
        <f t="shared" si="9"/>
        <v>160</v>
      </c>
    </row>
    <row r="48" spans="1:53" ht="26.25" thickBot="1" x14ac:dyDescent="0.3">
      <c r="A48" s="914"/>
      <c r="B48" s="487" t="s">
        <v>201</v>
      </c>
      <c r="C48" s="466" t="s">
        <v>121</v>
      </c>
      <c r="D48" s="461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62"/>
      <c r="Q48" s="462"/>
      <c r="R48" s="462"/>
      <c r="S48" s="497"/>
      <c r="T48" s="497"/>
      <c r="U48" s="718">
        <f t="shared" si="8"/>
        <v>0</v>
      </c>
      <c r="V48" s="403" t="s">
        <v>186</v>
      </c>
      <c r="W48" s="404" t="s">
        <v>186</v>
      </c>
      <c r="X48" s="461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96"/>
      <c r="AO48" s="496"/>
      <c r="AP48" s="496"/>
      <c r="AQ48" s="496"/>
      <c r="AR48" s="496"/>
      <c r="AS48" s="496"/>
      <c r="AT48" s="496"/>
      <c r="AU48" s="522"/>
      <c r="AV48" s="519"/>
      <c r="AW48" s="719">
        <f t="shared" si="7"/>
        <v>0</v>
      </c>
      <c r="AX48" s="403" t="s">
        <v>186</v>
      </c>
      <c r="AY48" s="410" t="s">
        <v>186</v>
      </c>
      <c r="AZ48" s="464" t="s">
        <v>186</v>
      </c>
      <c r="BA48" s="458">
        <f t="shared" si="9"/>
        <v>0</v>
      </c>
    </row>
    <row r="49" spans="1:53" ht="25.5" x14ac:dyDescent="0.25">
      <c r="A49" s="914"/>
      <c r="B49" s="487" t="s">
        <v>202</v>
      </c>
      <c r="C49" s="466" t="s">
        <v>120</v>
      </c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2"/>
      <c r="Q49" s="462"/>
      <c r="R49" s="462">
        <v>18</v>
      </c>
      <c r="S49" s="497"/>
      <c r="T49" s="497"/>
      <c r="U49" s="718">
        <f t="shared" si="8"/>
        <v>18</v>
      </c>
      <c r="V49" s="403" t="s">
        <v>186</v>
      </c>
      <c r="W49" s="404" t="s">
        <v>186</v>
      </c>
      <c r="X49" s="461">
        <v>18</v>
      </c>
      <c r="Y49" s="425">
        <v>18</v>
      </c>
      <c r="Z49" s="425">
        <v>18</v>
      </c>
      <c r="AA49" s="425">
        <v>18</v>
      </c>
      <c r="AB49" s="425">
        <v>18</v>
      </c>
      <c r="AC49" s="425">
        <v>18</v>
      </c>
      <c r="AD49" s="425">
        <v>18</v>
      </c>
      <c r="AE49" s="425">
        <v>20</v>
      </c>
      <c r="AF49" s="425">
        <v>16</v>
      </c>
      <c r="AG49" s="425">
        <v>16</v>
      </c>
      <c r="AH49" s="425">
        <v>16</v>
      </c>
      <c r="AI49" s="425">
        <v>20</v>
      </c>
      <c r="AJ49" s="425">
        <v>18</v>
      </c>
      <c r="AK49" s="425">
        <v>18</v>
      </c>
      <c r="AL49" s="425">
        <v>16</v>
      </c>
      <c r="AM49" s="425">
        <v>2</v>
      </c>
      <c r="AN49" s="496"/>
      <c r="AO49" s="496"/>
      <c r="AP49" s="496"/>
      <c r="AQ49" s="496"/>
      <c r="AR49" s="496"/>
      <c r="AS49" s="496"/>
      <c r="AT49" s="496"/>
      <c r="AU49" s="496"/>
      <c r="AV49" s="516"/>
      <c r="AW49" s="719">
        <f>SUM(X49:AV49)</f>
        <v>268</v>
      </c>
      <c r="AX49" s="403" t="s">
        <v>186</v>
      </c>
      <c r="AY49" s="410" t="s">
        <v>186</v>
      </c>
      <c r="AZ49" s="464" t="s">
        <v>186</v>
      </c>
      <c r="BA49" s="458">
        <f t="shared" si="9"/>
        <v>286</v>
      </c>
    </row>
    <row r="50" spans="1:53" x14ac:dyDescent="0.25">
      <c r="A50" s="915"/>
      <c r="B50" s="467" t="s">
        <v>191</v>
      </c>
      <c r="C50" s="520" t="s">
        <v>192</v>
      </c>
      <c r="D50" s="469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>
        <v>6</v>
      </c>
      <c r="S50" s="470">
        <v>30</v>
      </c>
      <c r="T50" s="474"/>
      <c r="U50" s="739">
        <f>SUM(D50:T50)</f>
        <v>36</v>
      </c>
      <c r="V50" s="732" t="s">
        <v>186</v>
      </c>
      <c r="W50" s="732" t="s">
        <v>186</v>
      </c>
      <c r="X50" s="469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>
        <v>6</v>
      </c>
      <c r="AN50" s="470">
        <v>36</v>
      </c>
      <c r="AO50" s="470">
        <v>36</v>
      </c>
      <c r="AP50" s="470">
        <v>30</v>
      </c>
      <c r="AQ50" s="470"/>
      <c r="AR50" s="470"/>
      <c r="AS50" s="470"/>
      <c r="AT50" s="470"/>
      <c r="AU50" s="470"/>
      <c r="AV50" s="474"/>
      <c r="AW50" s="730">
        <f>SUM(X50:AV50)</f>
        <v>108</v>
      </c>
      <c r="AX50" s="403" t="s">
        <v>186</v>
      </c>
      <c r="AY50" s="398" t="s">
        <v>186</v>
      </c>
      <c r="AZ50" s="404" t="s">
        <v>186</v>
      </c>
      <c r="BA50" s="458">
        <f t="shared" si="9"/>
        <v>144</v>
      </c>
    </row>
    <row r="51" spans="1:53" ht="15.75" thickBot="1" x14ac:dyDescent="0.3">
      <c r="A51" s="916"/>
      <c r="B51" s="467" t="s">
        <v>193</v>
      </c>
      <c r="C51" s="521" t="s">
        <v>194</v>
      </c>
      <c r="D51" s="469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>
        <v>6</v>
      </c>
      <c r="T51" s="474">
        <v>30</v>
      </c>
      <c r="U51" s="739">
        <f>SUM(D51:T51)</f>
        <v>36</v>
      </c>
      <c r="V51" s="732" t="s">
        <v>186</v>
      </c>
      <c r="W51" s="732" t="s">
        <v>186</v>
      </c>
      <c r="X51" s="469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>
        <v>6</v>
      </c>
      <c r="AQ51" s="470">
        <v>36</v>
      </c>
      <c r="AR51" s="470">
        <v>36</v>
      </c>
      <c r="AS51" s="470">
        <v>36</v>
      </c>
      <c r="AT51" s="470">
        <v>36</v>
      </c>
      <c r="AU51" s="470">
        <v>30</v>
      </c>
      <c r="AV51" s="474"/>
      <c r="AW51" s="731">
        <f t="shared" si="7"/>
        <v>180</v>
      </c>
      <c r="AX51" s="440" t="s">
        <v>186</v>
      </c>
      <c r="AY51" s="398" t="s">
        <v>186</v>
      </c>
      <c r="AZ51" s="476" t="s">
        <v>186</v>
      </c>
      <c r="BA51" s="458">
        <f t="shared" si="9"/>
        <v>216</v>
      </c>
    </row>
    <row r="52" spans="1:53" x14ac:dyDescent="0.25">
      <c r="A52" s="900" t="s">
        <v>187</v>
      </c>
      <c r="B52" s="901"/>
      <c r="C52" s="902"/>
      <c r="D52" s="479">
        <f t="shared" ref="D52:Q52" si="11">SUM(D36:D49)</f>
        <v>36</v>
      </c>
      <c r="E52" s="479">
        <f t="shared" si="11"/>
        <v>36</v>
      </c>
      <c r="F52" s="479">
        <f t="shared" si="11"/>
        <v>36</v>
      </c>
      <c r="G52" s="479">
        <f t="shared" si="11"/>
        <v>36</v>
      </c>
      <c r="H52" s="479">
        <f t="shared" si="11"/>
        <v>36</v>
      </c>
      <c r="I52" s="479">
        <f t="shared" si="11"/>
        <v>36</v>
      </c>
      <c r="J52" s="479">
        <f t="shared" si="11"/>
        <v>36</v>
      </c>
      <c r="K52" s="479">
        <f t="shared" si="11"/>
        <v>36</v>
      </c>
      <c r="L52" s="479">
        <f t="shared" si="11"/>
        <v>36</v>
      </c>
      <c r="M52" s="479">
        <f t="shared" si="11"/>
        <v>36</v>
      </c>
      <c r="N52" s="479">
        <f t="shared" si="11"/>
        <v>36</v>
      </c>
      <c r="O52" s="479">
        <f t="shared" si="11"/>
        <v>36</v>
      </c>
      <c r="P52" s="479">
        <f t="shared" si="11"/>
        <v>36</v>
      </c>
      <c r="Q52" s="479">
        <f t="shared" si="11"/>
        <v>36</v>
      </c>
      <c r="R52" s="479">
        <f>SUM(R36:R51)</f>
        <v>30</v>
      </c>
      <c r="S52" s="479">
        <f>SUM(S36:S51)</f>
        <v>36</v>
      </c>
      <c r="T52" s="420">
        <v>24</v>
      </c>
      <c r="U52" s="389">
        <f>T52+S52+R52+Q52+P52+O52+N52+M52+L52+K52+J52+I52+H52+G52+F52+E52+D52</f>
        <v>594</v>
      </c>
      <c r="V52" s="636" t="s">
        <v>186</v>
      </c>
      <c r="W52" s="637" t="s">
        <v>186</v>
      </c>
      <c r="X52" s="419">
        <f t="shared" ref="X52:AU52" si="12">SUM(X36:X51)</f>
        <v>36</v>
      </c>
      <c r="Y52" s="419">
        <f t="shared" si="12"/>
        <v>36</v>
      </c>
      <c r="Z52" s="419">
        <f t="shared" si="12"/>
        <v>36</v>
      </c>
      <c r="AA52" s="419">
        <f t="shared" si="12"/>
        <v>36</v>
      </c>
      <c r="AB52" s="419">
        <f t="shared" si="12"/>
        <v>36</v>
      </c>
      <c r="AC52" s="419">
        <f t="shared" si="12"/>
        <v>36</v>
      </c>
      <c r="AD52" s="419">
        <f t="shared" si="12"/>
        <v>36</v>
      </c>
      <c r="AE52" s="419">
        <f t="shared" si="12"/>
        <v>36</v>
      </c>
      <c r="AF52" s="419">
        <f t="shared" si="12"/>
        <v>36</v>
      </c>
      <c r="AG52" s="419">
        <f t="shared" si="12"/>
        <v>36</v>
      </c>
      <c r="AH52" s="419">
        <f t="shared" si="12"/>
        <v>36</v>
      </c>
      <c r="AI52" s="419">
        <f t="shared" si="12"/>
        <v>36</v>
      </c>
      <c r="AJ52" s="419">
        <f t="shared" si="12"/>
        <v>36</v>
      </c>
      <c r="AK52" s="419">
        <f t="shared" si="12"/>
        <v>36</v>
      </c>
      <c r="AL52" s="419">
        <f t="shared" si="12"/>
        <v>36</v>
      </c>
      <c r="AM52" s="508">
        <f t="shared" si="12"/>
        <v>18</v>
      </c>
      <c r="AN52" s="419">
        <f t="shared" si="12"/>
        <v>36</v>
      </c>
      <c r="AO52" s="419">
        <f t="shared" si="12"/>
        <v>36</v>
      </c>
      <c r="AP52" s="419">
        <f t="shared" si="12"/>
        <v>36</v>
      </c>
      <c r="AQ52" s="419">
        <f t="shared" si="12"/>
        <v>36</v>
      </c>
      <c r="AR52" s="419">
        <f t="shared" si="12"/>
        <v>36</v>
      </c>
      <c r="AS52" s="419">
        <f t="shared" si="12"/>
        <v>36</v>
      </c>
      <c r="AT52" s="419">
        <f t="shared" si="12"/>
        <v>36</v>
      </c>
      <c r="AU52" s="419">
        <f t="shared" si="12"/>
        <v>30</v>
      </c>
      <c r="AV52" s="419"/>
      <c r="AW52" s="421">
        <f>AV52+AU52+AT52+AS52+AR52+AQ52+AP52+AO52+AN52+AM52+AL52+AK52+AJ52+AI52+AH52+AG52+AF52+AE52+AD52+AC52+AB52+AA52+Z52+Y52+X52</f>
        <v>840</v>
      </c>
      <c r="AX52" s="636" t="s">
        <v>186</v>
      </c>
      <c r="AY52" s="422" t="s">
        <v>186</v>
      </c>
      <c r="AZ52" s="391" t="s">
        <v>186</v>
      </c>
      <c r="BA52" s="458">
        <f t="shared" si="9"/>
        <v>1434</v>
      </c>
    </row>
    <row r="53" spans="1:53" x14ac:dyDescent="0.25">
      <c r="A53" s="887" t="s">
        <v>188</v>
      </c>
      <c r="B53" s="888"/>
      <c r="C53" s="889"/>
      <c r="D53" s="400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2"/>
      <c r="U53" s="412"/>
      <c r="V53" s="403" t="s">
        <v>186</v>
      </c>
      <c r="W53" s="404" t="s">
        <v>186</v>
      </c>
      <c r="X53" s="405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25"/>
      <c r="AV53" s="426"/>
      <c r="AW53" s="427"/>
      <c r="AX53" s="403" t="s">
        <v>186</v>
      </c>
      <c r="AY53" s="410" t="s">
        <v>186</v>
      </c>
      <c r="AZ53" s="404" t="s">
        <v>186</v>
      </c>
      <c r="BA53" s="458">
        <f t="shared" si="9"/>
        <v>0</v>
      </c>
    </row>
    <row r="54" spans="1:53" x14ac:dyDescent="0.25">
      <c r="A54" s="887" t="s">
        <v>47</v>
      </c>
      <c r="B54" s="888"/>
      <c r="C54" s="889"/>
      <c r="D54" s="400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>
        <v>6</v>
      </c>
      <c r="S54" s="401"/>
      <c r="T54" s="402">
        <v>6</v>
      </c>
      <c r="U54" s="412">
        <v>12</v>
      </c>
      <c r="V54" s="403" t="s">
        <v>186</v>
      </c>
      <c r="W54" s="404" t="s">
        <v>186</v>
      </c>
      <c r="X54" s="405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>
        <v>18</v>
      </c>
      <c r="AN54" s="401"/>
      <c r="AO54" s="401"/>
      <c r="AP54" s="401"/>
      <c r="AQ54" s="401"/>
      <c r="AR54" s="401"/>
      <c r="AS54" s="401"/>
      <c r="AT54" s="401"/>
      <c r="AU54" s="428">
        <v>6</v>
      </c>
      <c r="AV54" s="407"/>
      <c r="AW54" s="427">
        <f>AV54+AU54+AT54+AS54+AR54+AQ54+AP54+AO54+AN54+AM54+AL54+AK54+AJ54+AI54+AH54+AG54+AF54+AE54+AD54+AC54+AB54+AA54+Z54+Y54+X54</f>
        <v>24</v>
      </c>
      <c r="AX54" s="403" t="s">
        <v>186</v>
      </c>
      <c r="AY54" s="410" t="s">
        <v>186</v>
      </c>
      <c r="AZ54" s="404" t="s">
        <v>186</v>
      </c>
      <c r="BA54" s="458">
        <f t="shared" si="9"/>
        <v>36</v>
      </c>
    </row>
    <row r="55" spans="1:53" ht="15.75" thickBot="1" x14ac:dyDescent="0.3">
      <c r="A55" s="884" t="s">
        <v>189</v>
      </c>
      <c r="B55" s="885"/>
      <c r="C55" s="886"/>
      <c r="D55" s="429">
        <f>D54+D53+D52</f>
        <v>36</v>
      </c>
      <c r="E55" s="430">
        <f t="shared" ref="E55:S55" si="13">E54+E53+E52</f>
        <v>36</v>
      </c>
      <c r="F55" s="431">
        <f t="shared" si="13"/>
        <v>36</v>
      </c>
      <c r="G55" s="431">
        <f t="shared" si="13"/>
        <v>36</v>
      </c>
      <c r="H55" s="431">
        <f t="shared" si="13"/>
        <v>36</v>
      </c>
      <c r="I55" s="431">
        <f t="shared" si="13"/>
        <v>36</v>
      </c>
      <c r="J55" s="431">
        <f t="shared" si="13"/>
        <v>36</v>
      </c>
      <c r="K55" s="431">
        <f t="shared" si="13"/>
        <v>36</v>
      </c>
      <c r="L55" s="431">
        <f t="shared" si="13"/>
        <v>36</v>
      </c>
      <c r="M55" s="431">
        <f t="shared" si="13"/>
        <v>36</v>
      </c>
      <c r="N55" s="431">
        <f t="shared" si="13"/>
        <v>36</v>
      </c>
      <c r="O55" s="430">
        <f t="shared" si="13"/>
        <v>36</v>
      </c>
      <c r="P55" s="430">
        <f t="shared" si="13"/>
        <v>36</v>
      </c>
      <c r="Q55" s="430">
        <f t="shared" si="13"/>
        <v>36</v>
      </c>
      <c r="R55" s="430">
        <f t="shared" si="13"/>
        <v>36</v>
      </c>
      <c r="S55" s="430">
        <f t="shared" si="13"/>
        <v>36</v>
      </c>
      <c r="T55" s="481">
        <v>36</v>
      </c>
      <c r="U55" s="482">
        <f t="shared" ref="U55" si="14">T55+S55+R55+Q55+P55+O55+N55+M55+L55+K55+J55+I55+H55+G55+F55+E55+D55</f>
        <v>612</v>
      </c>
      <c r="V55" s="434" t="s">
        <v>186</v>
      </c>
      <c r="W55" s="435" t="s">
        <v>186</v>
      </c>
      <c r="X55" s="436">
        <f>X54+X53+X52</f>
        <v>36</v>
      </c>
      <c r="Y55" s="430">
        <f t="shared" ref="Y55:AV55" si="15">Y54+Y53+Y52</f>
        <v>36</v>
      </c>
      <c r="Z55" s="430">
        <f t="shared" si="15"/>
        <v>36</v>
      </c>
      <c r="AA55" s="430">
        <f t="shared" si="15"/>
        <v>36</v>
      </c>
      <c r="AB55" s="430">
        <f t="shared" si="15"/>
        <v>36</v>
      </c>
      <c r="AC55" s="430">
        <f t="shared" si="15"/>
        <v>36</v>
      </c>
      <c r="AD55" s="430">
        <f t="shared" si="15"/>
        <v>36</v>
      </c>
      <c r="AE55" s="430">
        <f t="shared" si="15"/>
        <v>36</v>
      </c>
      <c r="AF55" s="430">
        <f t="shared" si="15"/>
        <v>36</v>
      </c>
      <c r="AG55" s="430">
        <f t="shared" si="15"/>
        <v>36</v>
      </c>
      <c r="AH55" s="430">
        <f t="shared" si="15"/>
        <v>36</v>
      </c>
      <c r="AI55" s="430">
        <f t="shared" si="15"/>
        <v>36</v>
      </c>
      <c r="AJ55" s="430">
        <f t="shared" si="15"/>
        <v>36</v>
      </c>
      <c r="AK55" s="430">
        <f t="shared" si="15"/>
        <v>36</v>
      </c>
      <c r="AL55" s="430">
        <f t="shared" si="15"/>
        <v>36</v>
      </c>
      <c r="AM55" s="430">
        <f t="shared" si="15"/>
        <v>36</v>
      </c>
      <c r="AN55" s="431">
        <f t="shared" si="15"/>
        <v>36</v>
      </c>
      <c r="AO55" s="431">
        <f t="shared" si="15"/>
        <v>36</v>
      </c>
      <c r="AP55" s="431">
        <f t="shared" si="15"/>
        <v>36</v>
      </c>
      <c r="AQ55" s="431">
        <f t="shared" si="15"/>
        <v>36</v>
      </c>
      <c r="AR55" s="431">
        <f t="shared" si="15"/>
        <v>36</v>
      </c>
      <c r="AS55" s="431">
        <f t="shared" si="15"/>
        <v>36</v>
      </c>
      <c r="AT55" s="431">
        <f t="shared" si="15"/>
        <v>36</v>
      </c>
      <c r="AU55" s="437">
        <f t="shared" si="15"/>
        <v>36</v>
      </c>
      <c r="AV55" s="438">
        <f t="shared" si="15"/>
        <v>0</v>
      </c>
      <c r="AW55" s="439">
        <f>AV55+AU55+AT55+AS55+AR55+AQ55+AP55+AO55+AN55+AM55+AL55+AK55+AJ55+AI55+AH55+AG55+AF55+AE55+AD55+AC55+AB55+AA55+Z55+Y55+X55</f>
        <v>864</v>
      </c>
      <c r="AX55" s="440" t="s">
        <v>186</v>
      </c>
      <c r="AY55" s="441" t="s">
        <v>186</v>
      </c>
      <c r="AZ55" s="442" t="s">
        <v>186</v>
      </c>
      <c r="BA55" s="483">
        <f>AW55+U55</f>
        <v>1476</v>
      </c>
    </row>
    <row r="56" spans="1:53" ht="15.75" thickBot="1" x14ac:dyDescent="0.3"/>
    <row r="57" spans="1:53" x14ac:dyDescent="0.25">
      <c r="A57" s="903" t="s">
        <v>170</v>
      </c>
      <c r="B57" s="906" t="s">
        <v>171</v>
      </c>
      <c r="C57" s="908" t="s">
        <v>172</v>
      </c>
      <c r="D57" s="911" t="s">
        <v>173</v>
      </c>
      <c r="E57" s="910"/>
      <c r="F57" s="910"/>
      <c r="G57" s="912"/>
      <c r="H57" s="911" t="s">
        <v>174</v>
      </c>
      <c r="I57" s="910"/>
      <c r="J57" s="910"/>
      <c r="K57" s="910"/>
      <c r="L57" s="912"/>
      <c r="M57" s="911" t="s">
        <v>175</v>
      </c>
      <c r="N57" s="910"/>
      <c r="O57" s="910"/>
      <c r="P57" s="912"/>
      <c r="Q57" s="911" t="s">
        <v>176</v>
      </c>
      <c r="R57" s="910"/>
      <c r="S57" s="910"/>
      <c r="T57" s="910"/>
      <c r="U57" s="912"/>
      <c r="V57" s="911" t="s">
        <v>177</v>
      </c>
      <c r="W57" s="910"/>
      <c r="X57" s="910"/>
      <c r="Y57" s="910"/>
      <c r="Z57" s="912"/>
      <c r="AA57" s="911" t="s">
        <v>178</v>
      </c>
      <c r="AB57" s="910"/>
      <c r="AC57" s="910"/>
      <c r="AD57" s="912"/>
      <c r="AE57" s="910" t="s">
        <v>179</v>
      </c>
      <c r="AF57" s="910"/>
      <c r="AG57" s="910"/>
      <c r="AH57" s="910"/>
      <c r="AI57" s="911" t="s">
        <v>180</v>
      </c>
      <c r="AJ57" s="910"/>
      <c r="AK57" s="910"/>
      <c r="AL57" s="910"/>
      <c r="AM57" s="912"/>
      <c r="AN57" s="910" t="s">
        <v>181</v>
      </c>
      <c r="AO57" s="910"/>
      <c r="AP57" s="910"/>
      <c r="AQ57" s="910"/>
      <c r="AR57" s="911" t="s">
        <v>182</v>
      </c>
      <c r="AS57" s="910"/>
      <c r="AT57" s="910"/>
      <c r="AU57" s="910"/>
      <c r="AV57" s="912"/>
      <c r="AW57" s="911" t="s">
        <v>183</v>
      </c>
      <c r="AX57" s="910"/>
      <c r="AY57" s="910"/>
      <c r="AZ57" s="910"/>
      <c r="BA57" s="908" t="s">
        <v>184</v>
      </c>
    </row>
    <row r="58" spans="1:53" x14ac:dyDescent="0.25">
      <c r="A58" s="904"/>
      <c r="B58" s="907"/>
      <c r="C58" s="909"/>
      <c r="D58" s="277">
        <v>1</v>
      </c>
      <c r="E58" s="278">
        <v>8</v>
      </c>
      <c r="F58" s="278">
        <v>15</v>
      </c>
      <c r="G58" s="378">
        <v>22</v>
      </c>
      <c r="H58" s="277">
        <v>29</v>
      </c>
      <c r="I58" s="278">
        <v>6</v>
      </c>
      <c r="J58" s="278">
        <v>13</v>
      </c>
      <c r="K58" s="278">
        <v>20</v>
      </c>
      <c r="L58" s="279">
        <v>27</v>
      </c>
      <c r="M58" s="379">
        <v>3</v>
      </c>
      <c r="N58" s="202">
        <v>10</v>
      </c>
      <c r="O58" s="278">
        <v>17</v>
      </c>
      <c r="P58" s="378">
        <v>24</v>
      </c>
      <c r="Q58" s="277">
        <v>1</v>
      </c>
      <c r="R58" s="278">
        <v>8</v>
      </c>
      <c r="S58" s="278">
        <v>15</v>
      </c>
      <c r="T58" s="278">
        <v>22</v>
      </c>
      <c r="U58" s="890" t="s">
        <v>185</v>
      </c>
      <c r="V58" s="379">
        <v>29</v>
      </c>
      <c r="W58" s="278">
        <v>5</v>
      </c>
      <c r="X58" s="278">
        <v>12</v>
      </c>
      <c r="Y58" s="278">
        <v>19</v>
      </c>
      <c r="Z58" s="378">
        <v>26</v>
      </c>
      <c r="AA58" s="277">
        <v>2</v>
      </c>
      <c r="AB58" s="278">
        <v>9</v>
      </c>
      <c r="AC58" s="278">
        <v>16</v>
      </c>
      <c r="AD58" s="279">
        <v>23</v>
      </c>
      <c r="AE58" s="379">
        <v>2</v>
      </c>
      <c r="AF58" s="278">
        <v>9</v>
      </c>
      <c r="AG58" s="278">
        <v>16</v>
      </c>
      <c r="AH58" s="378">
        <v>23</v>
      </c>
      <c r="AI58" s="277">
        <v>30</v>
      </c>
      <c r="AJ58" s="278">
        <v>6</v>
      </c>
      <c r="AK58" s="278">
        <v>13</v>
      </c>
      <c r="AL58" s="278">
        <v>20</v>
      </c>
      <c r="AM58" s="279">
        <v>27</v>
      </c>
      <c r="AN58" s="379">
        <v>4</v>
      </c>
      <c r="AO58" s="278">
        <v>11</v>
      </c>
      <c r="AP58" s="278">
        <v>18</v>
      </c>
      <c r="AQ58" s="378">
        <v>25</v>
      </c>
      <c r="AR58" s="277">
        <v>1</v>
      </c>
      <c r="AS58" s="278">
        <v>8</v>
      </c>
      <c r="AT58" s="278">
        <v>15</v>
      </c>
      <c r="AU58" s="278">
        <v>22</v>
      </c>
      <c r="AV58" s="252"/>
      <c r="AW58" s="892" t="s">
        <v>185</v>
      </c>
      <c r="AX58" s="380">
        <v>6</v>
      </c>
      <c r="AY58" s="380">
        <v>13</v>
      </c>
      <c r="AZ58" s="444">
        <v>20</v>
      </c>
      <c r="BA58" s="909"/>
    </row>
    <row r="59" spans="1:53" x14ac:dyDescent="0.25">
      <c r="A59" s="904"/>
      <c r="B59" s="907"/>
      <c r="C59" s="909"/>
      <c r="D59" s="277">
        <v>7</v>
      </c>
      <c r="E59" s="278">
        <v>14</v>
      </c>
      <c r="F59" s="278">
        <v>21</v>
      </c>
      <c r="G59" s="378">
        <v>28</v>
      </c>
      <c r="H59" s="277">
        <v>5</v>
      </c>
      <c r="I59" s="278">
        <v>12</v>
      </c>
      <c r="J59" s="278">
        <v>19</v>
      </c>
      <c r="K59" s="278">
        <v>26</v>
      </c>
      <c r="L59" s="279">
        <v>2</v>
      </c>
      <c r="M59" s="379">
        <v>9</v>
      </c>
      <c r="N59" s="278">
        <v>16</v>
      </c>
      <c r="O59" s="278">
        <v>23</v>
      </c>
      <c r="P59" s="378">
        <v>30</v>
      </c>
      <c r="Q59" s="277">
        <v>7</v>
      </c>
      <c r="R59" s="278">
        <v>14</v>
      </c>
      <c r="S59" s="278">
        <v>21</v>
      </c>
      <c r="T59" s="278">
        <v>28</v>
      </c>
      <c r="U59" s="891"/>
      <c r="V59" s="379">
        <v>4</v>
      </c>
      <c r="W59" s="278">
        <v>11</v>
      </c>
      <c r="X59" s="278">
        <v>18</v>
      </c>
      <c r="Y59" s="278">
        <v>25</v>
      </c>
      <c r="Z59" s="378">
        <v>1</v>
      </c>
      <c r="AA59" s="277">
        <v>8</v>
      </c>
      <c r="AB59" s="278">
        <v>15</v>
      </c>
      <c r="AC59" s="278">
        <v>22</v>
      </c>
      <c r="AD59" s="279">
        <v>1</v>
      </c>
      <c r="AE59" s="379">
        <v>8</v>
      </c>
      <c r="AF59" s="278">
        <v>15</v>
      </c>
      <c r="AG59" s="278">
        <v>22</v>
      </c>
      <c r="AH59" s="378">
        <v>29</v>
      </c>
      <c r="AI59" s="277">
        <v>5</v>
      </c>
      <c r="AJ59" s="278">
        <v>12</v>
      </c>
      <c r="AK59" s="278">
        <v>19</v>
      </c>
      <c r="AL59" s="278">
        <v>26</v>
      </c>
      <c r="AM59" s="279">
        <v>3</v>
      </c>
      <c r="AN59" s="379">
        <v>10</v>
      </c>
      <c r="AO59" s="278">
        <v>17</v>
      </c>
      <c r="AP59" s="278">
        <v>24</v>
      </c>
      <c r="AQ59" s="378">
        <v>31</v>
      </c>
      <c r="AR59" s="277">
        <v>7</v>
      </c>
      <c r="AS59" s="278">
        <v>14</v>
      </c>
      <c r="AT59" s="278">
        <v>21</v>
      </c>
      <c r="AU59" s="278">
        <v>28</v>
      </c>
      <c r="AV59" s="252"/>
      <c r="AW59" s="893"/>
      <c r="AX59" s="380">
        <v>12</v>
      </c>
      <c r="AY59" s="380">
        <v>19</v>
      </c>
      <c r="AZ59" s="444">
        <v>26</v>
      </c>
      <c r="BA59" s="909"/>
    </row>
    <row r="60" spans="1:53" ht="15.75" thickBot="1" x14ac:dyDescent="0.3">
      <c r="A60" s="904"/>
      <c r="B60" s="907"/>
      <c r="C60" s="909"/>
      <c r="D60" s="894"/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  <c r="P60" s="895"/>
      <c r="Q60" s="895"/>
      <c r="R60" s="895"/>
      <c r="S60" s="895"/>
      <c r="T60" s="895"/>
      <c r="U60" s="895"/>
      <c r="V60" s="895"/>
      <c r="W60" s="895"/>
      <c r="X60" s="895"/>
      <c r="Y60" s="895"/>
      <c r="Z60" s="895"/>
      <c r="AA60" s="895"/>
      <c r="AB60" s="895"/>
      <c r="AC60" s="895"/>
      <c r="AD60" s="895"/>
      <c r="AE60" s="895"/>
      <c r="AF60" s="895"/>
      <c r="AG60" s="895"/>
      <c r="AH60" s="895"/>
      <c r="AI60" s="895"/>
      <c r="AJ60" s="895"/>
      <c r="AK60" s="895"/>
      <c r="AL60" s="895"/>
      <c r="AM60" s="895"/>
      <c r="AN60" s="895"/>
      <c r="AO60" s="895"/>
      <c r="AP60" s="895"/>
      <c r="AQ60" s="895"/>
      <c r="AR60" s="895"/>
      <c r="AS60" s="895"/>
      <c r="AT60" s="895"/>
      <c r="AU60" s="895"/>
      <c r="AV60" s="895"/>
      <c r="AW60" s="895"/>
      <c r="AX60" s="859"/>
      <c r="AY60" s="859"/>
      <c r="AZ60" s="860"/>
      <c r="BA60" s="909"/>
    </row>
    <row r="61" spans="1:53" ht="15.75" thickBot="1" x14ac:dyDescent="0.3">
      <c r="A61" s="905"/>
      <c r="B61" s="907"/>
      <c r="C61" s="909"/>
      <c r="D61" s="382">
        <v>1</v>
      </c>
      <c r="E61" s="383">
        <v>2</v>
      </c>
      <c r="F61" s="383">
        <v>3</v>
      </c>
      <c r="G61" s="385">
        <v>4</v>
      </c>
      <c r="H61" s="382">
        <v>5</v>
      </c>
      <c r="I61" s="383">
        <v>6</v>
      </c>
      <c r="J61" s="383">
        <v>7</v>
      </c>
      <c r="K61" s="383">
        <v>8</v>
      </c>
      <c r="L61" s="385">
        <v>9</v>
      </c>
      <c r="M61" s="382">
        <v>10</v>
      </c>
      <c r="N61" s="383">
        <v>11</v>
      </c>
      <c r="O61" s="383">
        <v>12</v>
      </c>
      <c r="P61" s="385">
        <v>13</v>
      </c>
      <c r="Q61" s="382">
        <v>14</v>
      </c>
      <c r="R61" s="383">
        <v>15</v>
      </c>
      <c r="S61" s="383">
        <v>16</v>
      </c>
      <c r="T61" s="383">
        <v>17</v>
      </c>
      <c r="U61" s="445"/>
      <c r="V61" s="387">
        <v>18</v>
      </c>
      <c r="W61" s="388">
        <v>19</v>
      </c>
      <c r="X61" s="383">
        <v>20</v>
      </c>
      <c r="Y61" s="383">
        <v>21</v>
      </c>
      <c r="Z61" s="385">
        <v>22</v>
      </c>
      <c r="AA61" s="382">
        <v>23</v>
      </c>
      <c r="AB61" s="383">
        <v>24</v>
      </c>
      <c r="AC61" s="383">
        <v>25</v>
      </c>
      <c r="AD61" s="385">
        <v>26</v>
      </c>
      <c r="AE61" s="382">
        <v>27</v>
      </c>
      <c r="AF61" s="383">
        <v>28</v>
      </c>
      <c r="AG61" s="383">
        <v>29</v>
      </c>
      <c r="AH61" s="385">
        <v>30</v>
      </c>
      <c r="AI61" s="382">
        <v>31</v>
      </c>
      <c r="AJ61" s="383">
        <v>32</v>
      </c>
      <c r="AK61" s="383">
        <v>33</v>
      </c>
      <c r="AL61" s="383">
        <v>34</v>
      </c>
      <c r="AM61" s="385">
        <v>35</v>
      </c>
      <c r="AN61" s="382">
        <v>36</v>
      </c>
      <c r="AO61" s="383">
        <v>37</v>
      </c>
      <c r="AP61" s="383">
        <v>38</v>
      </c>
      <c r="AQ61" s="385">
        <v>39</v>
      </c>
      <c r="AR61" s="382">
        <v>40</v>
      </c>
      <c r="AS61" s="499">
        <v>41</v>
      </c>
      <c r="AT61" s="506">
        <v>42</v>
      </c>
      <c r="AU61" s="506">
        <v>43</v>
      </c>
      <c r="AV61" s="446"/>
      <c r="AW61" s="447">
        <v>45</v>
      </c>
      <c r="AX61" s="448">
        <v>46</v>
      </c>
      <c r="AY61" s="449">
        <v>47</v>
      </c>
      <c r="AZ61" s="450">
        <v>48</v>
      </c>
      <c r="BA61" s="909"/>
    </row>
    <row r="62" spans="1:53" ht="15.75" thickBot="1" x14ac:dyDescent="0.3">
      <c r="A62" s="913">
        <v>3</v>
      </c>
      <c r="B62" s="451" t="s">
        <v>80</v>
      </c>
      <c r="C62" s="505" t="s">
        <v>76</v>
      </c>
      <c r="D62" s="452">
        <v>2</v>
      </c>
      <c r="E62" s="453">
        <v>4</v>
      </c>
      <c r="F62" s="453">
        <v>2</v>
      </c>
      <c r="G62" s="453">
        <v>4</v>
      </c>
      <c r="H62" s="453">
        <v>2</v>
      </c>
      <c r="I62" s="453">
        <v>4</v>
      </c>
      <c r="J62" s="453">
        <v>2</v>
      </c>
      <c r="K62" s="453">
        <v>4</v>
      </c>
      <c r="L62" s="453">
        <v>2</v>
      </c>
      <c r="M62" s="453">
        <v>4</v>
      </c>
      <c r="N62" s="453">
        <v>2</v>
      </c>
      <c r="O62" s="453">
        <v>4</v>
      </c>
      <c r="P62" s="453">
        <v>2</v>
      </c>
      <c r="Q62" s="453">
        <v>4</v>
      </c>
      <c r="R62" s="453">
        <v>4</v>
      </c>
      <c r="S62" s="454">
        <v>2</v>
      </c>
      <c r="T62" s="455"/>
      <c r="U62" s="456">
        <f>SUM(D62:T62)</f>
        <v>48</v>
      </c>
      <c r="V62" s="390" t="s">
        <v>186</v>
      </c>
      <c r="W62" s="391" t="s">
        <v>186</v>
      </c>
      <c r="X62" s="452"/>
      <c r="Y62" s="453"/>
      <c r="Z62" s="453"/>
      <c r="AA62" s="453"/>
      <c r="AB62" s="453"/>
      <c r="AC62" s="453"/>
      <c r="AD62" s="453"/>
      <c r="AE62" s="453"/>
      <c r="AF62" s="495"/>
      <c r="AG62" s="495"/>
      <c r="AH62" s="495"/>
      <c r="AI62" s="495"/>
      <c r="AJ62" s="495"/>
      <c r="AK62" s="495"/>
      <c r="AL62" s="495"/>
      <c r="AM62" s="454"/>
      <c r="AN62" s="454"/>
      <c r="AO62" s="454"/>
      <c r="AP62" s="454"/>
      <c r="AQ62" s="454"/>
      <c r="AR62" s="454"/>
      <c r="AS62" s="495"/>
      <c r="AT62" s="495"/>
      <c r="AU62" s="495"/>
      <c r="AV62" s="491"/>
      <c r="AW62" s="735">
        <f t="shared" ref="AW62" si="16">SUM(X62:AV62)</f>
        <v>0</v>
      </c>
      <c r="AX62" s="390" t="s">
        <v>186</v>
      </c>
      <c r="AY62" s="457" t="s">
        <v>186</v>
      </c>
      <c r="AZ62" s="391" t="s">
        <v>186</v>
      </c>
      <c r="BA62" s="458">
        <f t="shared" ref="BA62:BA67" si="17">SUM(AW62,U62)</f>
        <v>48</v>
      </c>
    </row>
    <row r="63" spans="1:53" ht="15.75" thickBot="1" x14ac:dyDescent="0.3">
      <c r="A63" s="914"/>
      <c r="B63" s="459" t="s">
        <v>81</v>
      </c>
      <c r="C63" s="460" t="s">
        <v>18</v>
      </c>
      <c r="D63" s="461">
        <v>2</v>
      </c>
      <c r="E63" s="425">
        <v>2</v>
      </c>
      <c r="F63" s="425">
        <v>2</v>
      </c>
      <c r="G63" s="425">
        <v>2</v>
      </c>
      <c r="H63" s="425">
        <v>2</v>
      </c>
      <c r="I63" s="425">
        <v>2</v>
      </c>
      <c r="J63" s="425">
        <v>2</v>
      </c>
      <c r="K63" s="425">
        <v>2</v>
      </c>
      <c r="L63" s="425">
        <v>2</v>
      </c>
      <c r="M63" s="425">
        <v>2</v>
      </c>
      <c r="N63" s="425">
        <v>2</v>
      </c>
      <c r="O63" s="425">
        <v>2</v>
      </c>
      <c r="P63" s="425">
        <v>2</v>
      </c>
      <c r="Q63" s="425">
        <v>2</v>
      </c>
      <c r="R63" s="425">
        <v>2</v>
      </c>
      <c r="S63" s="425">
        <v>2</v>
      </c>
      <c r="T63" s="533"/>
      <c r="U63" s="463">
        <f t="shared" ref="U63:U65" si="18">SUM(D63:T63)</f>
        <v>32</v>
      </c>
      <c r="V63" s="403" t="s">
        <v>186</v>
      </c>
      <c r="W63" s="404" t="s">
        <v>186</v>
      </c>
      <c r="X63" s="461">
        <v>2</v>
      </c>
      <c r="Y63" s="425">
        <v>2</v>
      </c>
      <c r="Z63" s="425">
        <v>2</v>
      </c>
      <c r="AA63" s="425">
        <v>2</v>
      </c>
      <c r="AB63" s="425">
        <v>2</v>
      </c>
      <c r="AC63" s="425">
        <v>2</v>
      </c>
      <c r="AD63" s="425">
        <v>2</v>
      </c>
      <c r="AE63" s="425">
        <v>2</v>
      </c>
      <c r="AF63" s="496"/>
      <c r="AG63" s="496"/>
      <c r="AH63" s="496"/>
      <c r="AI63" s="496"/>
      <c r="AJ63" s="496"/>
      <c r="AK63" s="496"/>
      <c r="AL63" s="496"/>
      <c r="AM63" s="462">
        <v>2</v>
      </c>
      <c r="AN63" s="462">
        <v>2</v>
      </c>
      <c r="AO63" s="462">
        <v>2</v>
      </c>
      <c r="AP63" s="462">
        <v>2</v>
      </c>
      <c r="AQ63" s="462">
        <v>2</v>
      </c>
      <c r="AR63" s="462">
        <v>2</v>
      </c>
      <c r="AS63" s="496"/>
      <c r="AT63" s="496"/>
      <c r="AU63" s="496"/>
      <c r="AV63" s="516"/>
      <c r="AW63" s="735">
        <f>SUM(X63:AV63)</f>
        <v>28</v>
      </c>
      <c r="AX63" s="403" t="s">
        <v>186</v>
      </c>
      <c r="AY63" s="410" t="s">
        <v>186</v>
      </c>
      <c r="AZ63" s="464" t="s">
        <v>186</v>
      </c>
      <c r="BA63" s="458">
        <f t="shared" si="17"/>
        <v>60</v>
      </c>
    </row>
    <row r="64" spans="1:53" ht="15.75" thickBot="1" x14ac:dyDescent="0.3">
      <c r="A64" s="914"/>
      <c r="B64" s="459" t="s">
        <v>82</v>
      </c>
      <c r="C64" s="460" t="s">
        <v>19</v>
      </c>
      <c r="D64" s="461">
        <v>2</v>
      </c>
      <c r="E64" s="425">
        <v>2</v>
      </c>
      <c r="F64" s="425">
        <v>2</v>
      </c>
      <c r="G64" s="425">
        <v>2</v>
      </c>
      <c r="H64" s="425">
        <v>2</v>
      </c>
      <c r="I64" s="425">
        <v>2</v>
      </c>
      <c r="J64" s="425">
        <v>2</v>
      </c>
      <c r="K64" s="425">
        <v>2</v>
      </c>
      <c r="L64" s="425">
        <v>2</v>
      </c>
      <c r="M64" s="425">
        <v>2</v>
      </c>
      <c r="N64" s="425">
        <v>2</v>
      </c>
      <c r="O64" s="425">
        <v>2</v>
      </c>
      <c r="P64" s="425">
        <v>2</v>
      </c>
      <c r="Q64" s="425">
        <v>2</v>
      </c>
      <c r="R64" s="425">
        <v>2</v>
      </c>
      <c r="S64" s="425">
        <v>2</v>
      </c>
      <c r="T64" s="533"/>
      <c r="U64" s="463">
        <f t="shared" si="18"/>
        <v>32</v>
      </c>
      <c r="V64" s="403" t="s">
        <v>186</v>
      </c>
      <c r="W64" s="404" t="s">
        <v>186</v>
      </c>
      <c r="X64" s="461">
        <v>2</v>
      </c>
      <c r="Y64" s="425">
        <v>2</v>
      </c>
      <c r="Z64" s="425">
        <v>2</v>
      </c>
      <c r="AA64" s="425">
        <v>2</v>
      </c>
      <c r="AB64" s="425">
        <v>2</v>
      </c>
      <c r="AC64" s="425">
        <v>2</v>
      </c>
      <c r="AD64" s="425">
        <v>2</v>
      </c>
      <c r="AE64" s="425">
        <v>2</v>
      </c>
      <c r="AF64" s="496"/>
      <c r="AG64" s="496"/>
      <c r="AH64" s="496"/>
      <c r="AI64" s="496"/>
      <c r="AJ64" s="496"/>
      <c r="AK64" s="496"/>
      <c r="AL64" s="496"/>
      <c r="AM64" s="462">
        <v>2</v>
      </c>
      <c r="AN64" s="462">
        <v>2</v>
      </c>
      <c r="AO64" s="462">
        <v>2</v>
      </c>
      <c r="AP64" s="462">
        <v>2</v>
      </c>
      <c r="AQ64" s="462">
        <v>2</v>
      </c>
      <c r="AR64" s="462">
        <v>2</v>
      </c>
      <c r="AS64" s="496"/>
      <c r="AT64" s="496"/>
      <c r="AU64" s="496"/>
      <c r="AV64" s="516"/>
      <c r="AW64" s="735">
        <f t="shared" ref="AW64:AW77" si="19">SUM(X64:AV64)</f>
        <v>28</v>
      </c>
      <c r="AX64" s="403" t="s">
        <v>186</v>
      </c>
      <c r="AY64" s="410" t="s">
        <v>186</v>
      </c>
      <c r="AZ64" s="464" t="s">
        <v>186</v>
      </c>
      <c r="BA64" s="458">
        <f t="shared" si="17"/>
        <v>60</v>
      </c>
    </row>
    <row r="65" spans="1:53" ht="15.75" thickBot="1" x14ac:dyDescent="0.3">
      <c r="A65" s="914"/>
      <c r="B65" s="524" t="s">
        <v>105</v>
      </c>
      <c r="C65" s="460" t="s">
        <v>114</v>
      </c>
      <c r="D65" s="461">
        <v>4</v>
      </c>
      <c r="E65" s="425">
        <v>2</v>
      </c>
      <c r="F65" s="425">
        <v>4</v>
      </c>
      <c r="G65" s="425">
        <v>2</v>
      </c>
      <c r="H65" s="425">
        <v>4</v>
      </c>
      <c r="I65" s="425">
        <v>2</v>
      </c>
      <c r="J65" s="425">
        <v>4</v>
      </c>
      <c r="K65" s="425">
        <v>2</v>
      </c>
      <c r="L65" s="425">
        <v>4</v>
      </c>
      <c r="M65" s="425">
        <v>2</v>
      </c>
      <c r="N65" s="425">
        <v>4</v>
      </c>
      <c r="O65" s="425">
        <v>2</v>
      </c>
      <c r="P65" s="425">
        <v>4</v>
      </c>
      <c r="Q65" s="425">
        <v>2</v>
      </c>
      <c r="R65" s="425">
        <v>6</v>
      </c>
      <c r="S65" s="425">
        <v>6</v>
      </c>
      <c r="T65" s="625"/>
      <c r="U65" s="463">
        <f t="shared" si="18"/>
        <v>54</v>
      </c>
      <c r="V65" s="403" t="s">
        <v>186</v>
      </c>
      <c r="W65" s="404" t="s">
        <v>186</v>
      </c>
      <c r="X65" s="461"/>
      <c r="Y65" s="425"/>
      <c r="Z65" s="425"/>
      <c r="AA65" s="425"/>
      <c r="AB65" s="425"/>
      <c r="AC65" s="425"/>
      <c r="AD65" s="425"/>
      <c r="AE65" s="425"/>
      <c r="AF65" s="496"/>
      <c r="AG65" s="496"/>
      <c r="AH65" s="496"/>
      <c r="AI65" s="496"/>
      <c r="AJ65" s="496"/>
      <c r="AK65" s="496"/>
      <c r="AL65" s="496"/>
      <c r="AM65" s="462"/>
      <c r="AN65" s="462"/>
      <c r="AO65" s="462"/>
      <c r="AP65" s="462"/>
      <c r="AQ65" s="462"/>
      <c r="AR65" s="462"/>
      <c r="AS65" s="496"/>
      <c r="AT65" s="496"/>
      <c r="AU65" s="496"/>
      <c r="AV65" s="516"/>
      <c r="AW65" s="735">
        <f t="shared" si="19"/>
        <v>0</v>
      </c>
      <c r="AX65" s="403" t="s">
        <v>186</v>
      </c>
      <c r="AY65" s="410" t="s">
        <v>186</v>
      </c>
      <c r="AZ65" s="464" t="s">
        <v>186</v>
      </c>
      <c r="BA65" s="458">
        <f t="shared" si="17"/>
        <v>54</v>
      </c>
    </row>
    <row r="66" spans="1:53" ht="26.25" thickBot="1" x14ac:dyDescent="0.3">
      <c r="A66" s="914"/>
      <c r="B66" s="524" t="s">
        <v>108</v>
      </c>
      <c r="C66" s="488" t="s">
        <v>85</v>
      </c>
      <c r="D66" s="502">
        <v>4</v>
      </c>
      <c r="E66" s="428">
        <v>4</v>
      </c>
      <c r="F66" s="428">
        <v>4</v>
      </c>
      <c r="G66" s="428">
        <v>4</v>
      </c>
      <c r="H66" s="428">
        <v>4</v>
      </c>
      <c r="I66" s="428">
        <v>4</v>
      </c>
      <c r="J66" s="428">
        <v>4</v>
      </c>
      <c r="K66" s="428">
        <v>4</v>
      </c>
      <c r="L66" s="428">
        <v>4</v>
      </c>
      <c r="M66" s="428">
        <v>4</v>
      </c>
      <c r="N66" s="428">
        <v>4</v>
      </c>
      <c r="O66" s="428">
        <v>4</v>
      </c>
      <c r="P66" s="428">
        <v>4</v>
      </c>
      <c r="Q66" s="428">
        <v>4</v>
      </c>
      <c r="R66" s="428">
        <v>6</v>
      </c>
      <c r="S66" s="428">
        <v>6</v>
      </c>
      <c r="T66" s="625"/>
      <c r="U66" s="736">
        <f t="shared" ref="U66" si="20">SUM(D66:T66)</f>
        <v>68</v>
      </c>
      <c r="V66" s="403" t="s">
        <v>186</v>
      </c>
      <c r="W66" s="404" t="s">
        <v>186</v>
      </c>
      <c r="X66" s="502"/>
      <c r="Y66" s="428"/>
      <c r="Z66" s="428"/>
      <c r="AA66" s="428"/>
      <c r="AB66" s="428"/>
      <c r="AC66" s="428"/>
      <c r="AD66" s="428"/>
      <c r="AE66" s="428"/>
      <c r="AF66" s="504"/>
      <c r="AG66" s="504"/>
      <c r="AH66" s="504"/>
      <c r="AI66" s="504"/>
      <c r="AJ66" s="504"/>
      <c r="AK66" s="504"/>
      <c r="AL66" s="504"/>
      <c r="AM66" s="428"/>
      <c r="AN66" s="428"/>
      <c r="AO66" s="428"/>
      <c r="AP66" s="428"/>
      <c r="AQ66" s="428"/>
      <c r="AR66" s="428"/>
      <c r="AS66" s="496"/>
      <c r="AT66" s="496"/>
      <c r="AU66" s="496"/>
      <c r="AV66" s="516"/>
      <c r="AW66" s="735">
        <f t="shared" si="19"/>
        <v>0</v>
      </c>
      <c r="AX66" s="403" t="s">
        <v>186</v>
      </c>
      <c r="AY66" s="410" t="s">
        <v>186</v>
      </c>
      <c r="AZ66" s="464" t="s">
        <v>186</v>
      </c>
      <c r="BA66" s="458">
        <f t="shared" si="17"/>
        <v>68</v>
      </c>
    </row>
    <row r="67" spans="1:53" ht="26.25" thickBot="1" x14ac:dyDescent="0.3">
      <c r="A67" s="914"/>
      <c r="B67" s="524" t="s">
        <v>110</v>
      </c>
      <c r="C67" s="530" t="s">
        <v>86</v>
      </c>
      <c r="D67" s="461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62"/>
      <c r="Q67" s="532"/>
      <c r="R67" s="532"/>
      <c r="S67" s="532"/>
      <c r="T67" s="533"/>
      <c r="U67" s="736">
        <f t="shared" ref="U67" si="21">SUM(D67:T67)</f>
        <v>0</v>
      </c>
      <c r="V67" s="403" t="s">
        <v>186</v>
      </c>
      <c r="W67" s="404" t="s">
        <v>186</v>
      </c>
      <c r="X67" s="461">
        <v>2</v>
      </c>
      <c r="Y67" s="425">
        <v>4</v>
      </c>
      <c r="Z67" s="425">
        <v>2</v>
      </c>
      <c r="AA67" s="425">
        <v>4</v>
      </c>
      <c r="AB67" s="425">
        <v>2</v>
      </c>
      <c r="AC67" s="425">
        <v>4</v>
      </c>
      <c r="AD67" s="425">
        <v>4</v>
      </c>
      <c r="AE67" s="425">
        <v>4</v>
      </c>
      <c r="AF67" s="496"/>
      <c r="AG67" s="496"/>
      <c r="AH67" s="496"/>
      <c r="AI67" s="496"/>
      <c r="AJ67" s="496"/>
      <c r="AK67" s="496"/>
      <c r="AL67" s="496"/>
      <c r="AM67" s="462">
        <v>4</v>
      </c>
      <c r="AN67" s="425">
        <v>2</v>
      </c>
      <c r="AO67" s="425">
        <v>6</v>
      </c>
      <c r="AP67" s="425">
        <v>4</v>
      </c>
      <c r="AQ67" s="425">
        <v>2</v>
      </c>
      <c r="AR67" s="462">
        <v>4</v>
      </c>
      <c r="AS67" s="496"/>
      <c r="AT67" s="496"/>
      <c r="AU67" s="496"/>
      <c r="AV67" s="516"/>
      <c r="AW67" s="735">
        <f t="shared" si="19"/>
        <v>48</v>
      </c>
      <c r="AX67" s="403" t="s">
        <v>186</v>
      </c>
      <c r="AY67" s="410" t="s">
        <v>186</v>
      </c>
      <c r="AZ67" s="464" t="s">
        <v>186</v>
      </c>
      <c r="BA67" s="458">
        <f t="shared" si="17"/>
        <v>48</v>
      </c>
    </row>
    <row r="68" spans="1:53" ht="26.25" thickBot="1" x14ac:dyDescent="0.3">
      <c r="A68" s="914"/>
      <c r="B68" s="524" t="s">
        <v>111</v>
      </c>
      <c r="C68" s="528" t="s">
        <v>87</v>
      </c>
      <c r="D68" s="461">
        <v>2</v>
      </c>
      <c r="E68" s="425">
        <v>2</v>
      </c>
      <c r="F68" s="425">
        <v>2</v>
      </c>
      <c r="G68" s="425">
        <v>2</v>
      </c>
      <c r="H68" s="425">
        <v>2</v>
      </c>
      <c r="I68" s="425">
        <v>2</v>
      </c>
      <c r="J68" s="425">
        <v>2</v>
      </c>
      <c r="K68" s="425">
        <v>2</v>
      </c>
      <c r="L68" s="425">
        <v>2</v>
      </c>
      <c r="M68" s="425">
        <v>2</v>
      </c>
      <c r="N68" s="425">
        <v>2</v>
      </c>
      <c r="O68" s="425">
        <v>2</v>
      </c>
      <c r="P68" s="425">
        <v>2</v>
      </c>
      <c r="Q68" s="425">
        <v>2</v>
      </c>
      <c r="R68" s="425">
        <v>2</v>
      </c>
      <c r="S68" s="425">
        <v>4</v>
      </c>
      <c r="T68" s="425">
        <v>6</v>
      </c>
      <c r="U68" s="736">
        <f>SUM(D68:T68)</f>
        <v>40</v>
      </c>
      <c r="V68" s="403" t="s">
        <v>186</v>
      </c>
      <c r="W68" s="404" t="s">
        <v>186</v>
      </c>
      <c r="X68" s="461">
        <v>6</v>
      </c>
      <c r="Y68" s="425">
        <v>6</v>
      </c>
      <c r="Z68" s="425">
        <v>6</v>
      </c>
      <c r="AA68" s="425">
        <v>6</v>
      </c>
      <c r="AB68" s="425">
        <v>6</v>
      </c>
      <c r="AC68" s="425">
        <v>6</v>
      </c>
      <c r="AD68" s="425">
        <v>6</v>
      </c>
      <c r="AE68" s="425">
        <v>6</v>
      </c>
      <c r="AF68" s="496"/>
      <c r="AG68" s="496"/>
      <c r="AH68" s="496"/>
      <c r="AI68" s="496"/>
      <c r="AJ68" s="496"/>
      <c r="AK68" s="496"/>
      <c r="AL68" s="496"/>
      <c r="AM68" s="462">
        <v>4</v>
      </c>
      <c r="AN68" s="425">
        <v>6</v>
      </c>
      <c r="AO68" s="425">
        <v>6</v>
      </c>
      <c r="AP68" s="425">
        <v>4</v>
      </c>
      <c r="AQ68" s="425">
        <v>4</v>
      </c>
      <c r="AR68" s="462"/>
      <c r="AS68" s="496"/>
      <c r="AT68" s="496"/>
      <c r="AU68" s="496"/>
      <c r="AV68" s="516"/>
      <c r="AW68" s="735">
        <f t="shared" si="19"/>
        <v>72</v>
      </c>
      <c r="AX68" s="403" t="s">
        <v>186</v>
      </c>
      <c r="AY68" s="410" t="s">
        <v>186</v>
      </c>
      <c r="AZ68" s="464" t="s">
        <v>186</v>
      </c>
      <c r="BA68" s="458">
        <f t="shared" ref="BA68:BA77" si="22">SUM(AW68,U68)</f>
        <v>112</v>
      </c>
    </row>
    <row r="69" spans="1:53" ht="15.75" thickBot="1" x14ac:dyDescent="0.3">
      <c r="A69" s="914"/>
      <c r="B69" s="525" t="s">
        <v>117</v>
      </c>
      <c r="C69" s="529" t="s">
        <v>30</v>
      </c>
      <c r="D69" s="461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534"/>
      <c r="U69" s="736">
        <f>SUM(D69:T69)</f>
        <v>0</v>
      </c>
      <c r="V69" s="403" t="s">
        <v>186</v>
      </c>
      <c r="W69" s="404" t="s">
        <v>186</v>
      </c>
      <c r="X69" s="461">
        <v>4</v>
      </c>
      <c r="Y69" s="425">
        <v>6</v>
      </c>
      <c r="Z69" s="425">
        <v>4</v>
      </c>
      <c r="AA69" s="425">
        <v>6</v>
      </c>
      <c r="AB69" s="425">
        <v>4</v>
      </c>
      <c r="AC69" s="425">
        <v>6</v>
      </c>
      <c r="AD69" s="425">
        <v>4</v>
      </c>
      <c r="AE69" s="425">
        <v>6</v>
      </c>
      <c r="AF69" s="496"/>
      <c r="AG69" s="496"/>
      <c r="AH69" s="496"/>
      <c r="AI69" s="496"/>
      <c r="AJ69" s="496"/>
      <c r="AK69" s="496"/>
      <c r="AL69" s="496"/>
      <c r="AM69" s="462">
        <v>4</v>
      </c>
      <c r="AN69" s="425">
        <v>4</v>
      </c>
      <c r="AO69" s="425">
        <v>6</v>
      </c>
      <c r="AP69" s="425">
        <v>4</v>
      </c>
      <c r="AQ69" s="425">
        <v>4</v>
      </c>
      <c r="AR69" s="462">
        <v>6</v>
      </c>
      <c r="AS69" s="496"/>
      <c r="AT69" s="496"/>
      <c r="AU69" s="496"/>
      <c r="AV69" s="516"/>
      <c r="AW69" s="735">
        <f t="shared" si="19"/>
        <v>68</v>
      </c>
      <c r="AX69" s="403" t="s">
        <v>186</v>
      </c>
      <c r="AY69" s="410" t="s">
        <v>186</v>
      </c>
      <c r="AZ69" s="464" t="s">
        <v>186</v>
      </c>
      <c r="BA69" s="458">
        <f t="shared" si="22"/>
        <v>68</v>
      </c>
    </row>
    <row r="70" spans="1:53" ht="15.75" thickBot="1" x14ac:dyDescent="0.3">
      <c r="A70" s="914"/>
      <c r="B70" s="509" t="s">
        <v>213</v>
      </c>
      <c r="C70" s="531" t="s">
        <v>212</v>
      </c>
      <c r="D70" s="461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62"/>
      <c r="Q70" s="532"/>
      <c r="R70" s="532"/>
      <c r="S70" s="532"/>
      <c r="T70" s="533"/>
      <c r="U70" s="736">
        <f>SUM(D70:T70)</f>
        <v>0</v>
      </c>
      <c r="V70" s="403" t="s">
        <v>186</v>
      </c>
      <c r="W70" s="404" t="s">
        <v>186</v>
      </c>
      <c r="X70" s="461">
        <v>2</v>
      </c>
      <c r="Y70" s="425">
        <v>4</v>
      </c>
      <c r="Z70" s="425">
        <v>2</v>
      </c>
      <c r="AA70" s="425">
        <v>4</v>
      </c>
      <c r="AB70" s="425">
        <v>2</v>
      </c>
      <c r="AC70" s="425">
        <v>4</v>
      </c>
      <c r="AD70" s="425">
        <v>4</v>
      </c>
      <c r="AE70" s="425">
        <v>4</v>
      </c>
      <c r="AF70" s="496"/>
      <c r="AG70" s="496"/>
      <c r="AH70" s="496"/>
      <c r="AI70" s="496"/>
      <c r="AJ70" s="496"/>
      <c r="AK70" s="496"/>
      <c r="AL70" s="496"/>
      <c r="AM70" s="462">
        <v>2</v>
      </c>
      <c r="AN70" s="425">
        <v>2</v>
      </c>
      <c r="AO70" s="425">
        <v>2</v>
      </c>
      <c r="AP70" s="425">
        <v>2</v>
      </c>
      <c r="AQ70" s="425">
        <v>4</v>
      </c>
      <c r="AR70" s="462">
        <v>4</v>
      </c>
      <c r="AS70" s="496"/>
      <c r="AT70" s="496"/>
      <c r="AU70" s="496"/>
      <c r="AV70" s="516"/>
      <c r="AW70" s="735">
        <f t="shared" si="19"/>
        <v>42</v>
      </c>
      <c r="AX70" s="403" t="s">
        <v>186</v>
      </c>
      <c r="AY70" s="410" t="s">
        <v>186</v>
      </c>
      <c r="AZ70" s="464" t="s">
        <v>186</v>
      </c>
      <c r="BA70" s="458">
        <f t="shared" si="22"/>
        <v>42</v>
      </c>
    </row>
    <row r="71" spans="1:53" ht="15.75" thickBot="1" x14ac:dyDescent="0.3">
      <c r="A71" s="914"/>
      <c r="B71" s="526" t="s">
        <v>35</v>
      </c>
      <c r="C71" s="466" t="s">
        <v>122</v>
      </c>
      <c r="D71" s="461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62"/>
      <c r="Q71" s="532"/>
      <c r="R71" s="532"/>
      <c r="S71" s="532"/>
      <c r="T71" s="533"/>
      <c r="U71" s="736">
        <f t="shared" ref="U71:U75" si="23">SUM(D71:T71)</f>
        <v>0</v>
      </c>
      <c r="V71" s="403" t="s">
        <v>186</v>
      </c>
      <c r="W71" s="404" t="s">
        <v>186</v>
      </c>
      <c r="X71" s="461"/>
      <c r="Y71" s="425"/>
      <c r="Z71" s="425"/>
      <c r="AA71" s="425"/>
      <c r="AB71" s="425"/>
      <c r="AC71" s="425"/>
      <c r="AD71" s="425"/>
      <c r="AE71" s="425"/>
      <c r="AF71" s="496"/>
      <c r="AG71" s="496"/>
      <c r="AH71" s="496"/>
      <c r="AI71" s="496"/>
      <c r="AJ71" s="496"/>
      <c r="AK71" s="496"/>
      <c r="AL71" s="496"/>
      <c r="AM71" s="523"/>
      <c r="AN71" s="462"/>
      <c r="AO71" s="462"/>
      <c r="AP71" s="462"/>
      <c r="AQ71" s="462"/>
      <c r="AR71" s="462"/>
      <c r="AS71" s="496"/>
      <c r="AT71" s="496"/>
      <c r="AU71" s="496"/>
      <c r="AV71" s="516"/>
      <c r="AW71" s="735">
        <f t="shared" si="19"/>
        <v>0</v>
      </c>
      <c r="AX71" s="403" t="s">
        <v>186</v>
      </c>
      <c r="AY71" s="410" t="s">
        <v>186</v>
      </c>
      <c r="AZ71" s="464" t="s">
        <v>186</v>
      </c>
      <c r="BA71" s="458">
        <f t="shared" si="22"/>
        <v>0</v>
      </c>
    </row>
    <row r="72" spans="1:53" ht="26.25" thickBot="1" x14ac:dyDescent="0.3">
      <c r="A72" s="914"/>
      <c r="B72" s="487" t="s">
        <v>36</v>
      </c>
      <c r="C72" s="466" t="s">
        <v>203</v>
      </c>
      <c r="D72" s="461">
        <v>12</v>
      </c>
      <c r="E72" s="425">
        <v>12</v>
      </c>
      <c r="F72" s="425">
        <v>12</v>
      </c>
      <c r="G72" s="425">
        <v>12</v>
      </c>
      <c r="H72" s="425">
        <v>12</v>
      </c>
      <c r="I72" s="425">
        <v>12</v>
      </c>
      <c r="J72" s="425">
        <v>12</v>
      </c>
      <c r="K72" s="425">
        <v>12</v>
      </c>
      <c r="L72" s="425">
        <v>12</v>
      </c>
      <c r="M72" s="425">
        <v>12</v>
      </c>
      <c r="N72" s="425">
        <v>12</v>
      </c>
      <c r="O72" s="425">
        <v>12</v>
      </c>
      <c r="P72" s="462">
        <v>12</v>
      </c>
      <c r="Q72" s="462">
        <v>12</v>
      </c>
      <c r="R72" s="462">
        <v>8</v>
      </c>
      <c r="S72" s="462">
        <v>8</v>
      </c>
      <c r="T72" s="533"/>
      <c r="U72" s="736">
        <f t="shared" si="23"/>
        <v>184</v>
      </c>
      <c r="V72" s="403" t="s">
        <v>186</v>
      </c>
      <c r="W72" s="404" t="s">
        <v>186</v>
      </c>
      <c r="X72" s="461"/>
      <c r="Y72" s="425"/>
      <c r="Z72" s="425"/>
      <c r="AA72" s="425"/>
      <c r="AB72" s="425"/>
      <c r="AC72" s="425"/>
      <c r="AD72" s="425"/>
      <c r="AE72" s="425"/>
      <c r="AF72" s="496"/>
      <c r="AG72" s="496"/>
      <c r="AH72" s="496"/>
      <c r="AI72" s="496"/>
      <c r="AJ72" s="496"/>
      <c r="AK72" s="496"/>
      <c r="AL72" s="496"/>
      <c r="AM72" s="462"/>
      <c r="AN72" s="425"/>
      <c r="AO72" s="425"/>
      <c r="AP72" s="425"/>
      <c r="AQ72" s="425"/>
      <c r="AR72" s="462"/>
      <c r="AS72" s="496"/>
      <c r="AT72" s="496"/>
      <c r="AU72" s="496"/>
      <c r="AV72" s="516"/>
      <c r="AW72" s="735">
        <f t="shared" si="19"/>
        <v>0</v>
      </c>
      <c r="AX72" s="403" t="s">
        <v>186</v>
      </c>
      <c r="AY72" s="410" t="s">
        <v>186</v>
      </c>
      <c r="AZ72" s="464" t="s">
        <v>186</v>
      </c>
      <c r="BA72" s="458">
        <f t="shared" si="22"/>
        <v>184</v>
      </c>
    </row>
    <row r="73" spans="1:53" ht="27" customHeight="1" thickBot="1" x14ac:dyDescent="0.3">
      <c r="A73" s="914"/>
      <c r="B73" s="487" t="s">
        <v>125</v>
      </c>
      <c r="C73" s="466" t="s">
        <v>124</v>
      </c>
      <c r="D73" s="461">
        <v>8</v>
      </c>
      <c r="E73" s="425">
        <v>8</v>
      </c>
      <c r="F73" s="425">
        <v>8</v>
      </c>
      <c r="G73" s="425">
        <v>8</v>
      </c>
      <c r="H73" s="425">
        <v>8</v>
      </c>
      <c r="I73" s="425">
        <v>8</v>
      </c>
      <c r="J73" s="425">
        <v>8</v>
      </c>
      <c r="K73" s="425">
        <v>8</v>
      </c>
      <c r="L73" s="425">
        <v>8</v>
      </c>
      <c r="M73" s="425">
        <v>8</v>
      </c>
      <c r="N73" s="425">
        <v>8</v>
      </c>
      <c r="O73" s="425">
        <v>8</v>
      </c>
      <c r="P73" s="425">
        <v>8</v>
      </c>
      <c r="Q73" s="425">
        <v>8</v>
      </c>
      <c r="R73" s="425">
        <v>6</v>
      </c>
      <c r="S73" s="425">
        <v>6</v>
      </c>
      <c r="T73" s="519"/>
      <c r="U73" s="736">
        <f t="shared" si="23"/>
        <v>124</v>
      </c>
      <c r="V73" s="403" t="s">
        <v>186</v>
      </c>
      <c r="W73" s="404" t="s">
        <v>186</v>
      </c>
      <c r="X73" s="461">
        <v>18</v>
      </c>
      <c r="Y73" s="425">
        <v>12</v>
      </c>
      <c r="Z73" s="425">
        <v>18</v>
      </c>
      <c r="AA73" s="425">
        <v>12</v>
      </c>
      <c r="AB73" s="425">
        <v>18</v>
      </c>
      <c r="AC73" s="425">
        <v>12</v>
      </c>
      <c r="AD73" s="425">
        <v>14</v>
      </c>
      <c r="AE73" s="425">
        <v>12</v>
      </c>
      <c r="AF73" s="496"/>
      <c r="AG73" s="496"/>
      <c r="AH73" s="496"/>
      <c r="AI73" s="496"/>
      <c r="AJ73" s="496"/>
      <c r="AK73" s="496"/>
      <c r="AL73" s="496"/>
      <c r="AM73" s="462"/>
      <c r="AN73" s="462"/>
      <c r="AO73" s="462"/>
      <c r="AP73" s="462"/>
      <c r="AQ73" s="462"/>
      <c r="AR73" s="462"/>
      <c r="AS73" s="496"/>
      <c r="AT73" s="496"/>
      <c r="AU73" s="496"/>
      <c r="AV73" s="516"/>
      <c r="AW73" s="735">
        <f t="shared" si="19"/>
        <v>116</v>
      </c>
      <c r="AX73" s="403" t="s">
        <v>186</v>
      </c>
      <c r="AY73" s="410" t="s">
        <v>186</v>
      </c>
      <c r="AZ73" s="464" t="s">
        <v>186</v>
      </c>
      <c r="BA73" s="458">
        <f t="shared" si="22"/>
        <v>240</v>
      </c>
    </row>
    <row r="74" spans="1:53" ht="15.75" thickBot="1" x14ac:dyDescent="0.3">
      <c r="A74" s="914"/>
      <c r="B74" s="489" t="s">
        <v>208</v>
      </c>
      <c r="C74" s="466" t="s">
        <v>294</v>
      </c>
      <c r="D74" s="452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4"/>
      <c r="Q74" s="535"/>
      <c r="R74" s="535"/>
      <c r="S74" s="535"/>
      <c r="T74" s="536"/>
      <c r="U74" s="736">
        <f t="shared" si="23"/>
        <v>0</v>
      </c>
      <c r="V74" s="475" t="s">
        <v>186</v>
      </c>
      <c r="W74" s="490" t="s">
        <v>186</v>
      </c>
      <c r="X74" s="452"/>
      <c r="Y74" s="453"/>
      <c r="Z74" s="453"/>
      <c r="AA74" s="453"/>
      <c r="AB74" s="453"/>
      <c r="AC74" s="453"/>
      <c r="AD74" s="453"/>
      <c r="AE74" s="453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95"/>
      <c r="AT74" s="495"/>
      <c r="AU74" s="496"/>
      <c r="AV74" s="541"/>
      <c r="AW74" s="735">
        <f t="shared" si="19"/>
        <v>0</v>
      </c>
      <c r="AX74" s="475" t="s">
        <v>186</v>
      </c>
      <c r="AY74" s="398" t="s">
        <v>186</v>
      </c>
      <c r="AZ74" s="476" t="s">
        <v>186</v>
      </c>
      <c r="BA74" s="458">
        <f t="shared" si="22"/>
        <v>0</v>
      </c>
    </row>
    <row r="75" spans="1:53" ht="15.75" thickBot="1" x14ac:dyDescent="0.3">
      <c r="A75" s="914"/>
      <c r="B75" s="489" t="s">
        <v>209</v>
      </c>
      <c r="C75" s="466" t="s">
        <v>144</v>
      </c>
      <c r="D75" s="452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4"/>
      <c r="Q75" s="535"/>
      <c r="R75" s="535"/>
      <c r="S75" s="535"/>
      <c r="T75" s="536"/>
      <c r="U75" s="736">
        <f t="shared" si="23"/>
        <v>0</v>
      </c>
      <c r="V75" s="636" t="s">
        <v>186</v>
      </c>
      <c r="W75" s="637" t="s">
        <v>186</v>
      </c>
      <c r="X75" s="452"/>
      <c r="Y75" s="453"/>
      <c r="Z75" s="453"/>
      <c r="AA75" s="453"/>
      <c r="AB75" s="453"/>
      <c r="AC75" s="453"/>
      <c r="AD75" s="453"/>
      <c r="AE75" s="453"/>
      <c r="AF75" s="454"/>
      <c r="AG75" s="454"/>
      <c r="AH75" s="454"/>
      <c r="AI75" s="454"/>
      <c r="AJ75" s="454"/>
      <c r="AK75" s="454"/>
      <c r="AL75" s="454"/>
      <c r="AM75" s="454">
        <v>12</v>
      </c>
      <c r="AN75" s="454">
        <v>18</v>
      </c>
      <c r="AO75" s="454">
        <v>12</v>
      </c>
      <c r="AP75" s="454">
        <v>18</v>
      </c>
      <c r="AQ75" s="454">
        <v>18</v>
      </c>
      <c r="AR75" s="454">
        <v>18</v>
      </c>
      <c r="AS75" s="495"/>
      <c r="AT75" s="495"/>
      <c r="AU75" s="495"/>
      <c r="AV75" s="491"/>
      <c r="AW75" s="735">
        <f>AR75+AQ75+AP75+AO75+AN75+AM75</f>
        <v>96</v>
      </c>
      <c r="AX75" s="636" t="s">
        <v>186</v>
      </c>
      <c r="AY75" s="398" t="s">
        <v>186</v>
      </c>
      <c r="AZ75" s="637" t="s">
        <v>186</v>
      </c>
      <c r="BA75" s="458">
        <f t="shared" si="22"/>
        <v>96</v>
      </c>
    </row>
    <row r="76" spans="1:53" ht="15.75" thickBot="1" x14ac:dyDescent="0.3">
      <c r="A76" s="915"/>
      <c r="B76" s="527" t="s">
        <v>191</v>
      </c>
      <c r="C76" s="468" t="s">
        <v>192</v>
      </c>
      <c r="D76" s="469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537"/>
      <c r="U76" s="738">
        <f>SUM(D76:T76)</f>
        <v>0</v>
      </c>
      <c r="V76" s="733" t="s">
        <v>186</v>
      </c>
      <c r="W76" s="734" t="s">
        <v>186</v>
      </c>
      <c r="X76" s="469"/>
      <c r="Y76" s="470"/>
      <c r="Z76" s="470"/>
      <c r="AA76" s="470"/>
      <c r="AB76" s="470"/>
      <c r="AC76" s="470"/>
      <c r="AD76" s="470"/>
      <c r="AE76" s="470"/>
      <c r="AF76" s="470">
        <v>36</v>
      </c>
      <c r="AG76" s="470">
        <v>36</v>
      </c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98">
        <v>36</v>
      </c>
      <c r="AT76" s="498">
        <v>36</v>
      </c>
      <c r="AU76" s="498">
        <v>36</v>
      </c>
      <c r="AV76" s="474"/>
      <c r="AW76" s="735">
        <f t="shared" si="19"/>
        <v>180</v>
      </c>
      <c r="AX76" s="403" t="s">
        <v>186</v>
      </c>
      <c r="AY76" s="398" t="s">
        <v>186</v>
      </c>
      <c r="AZ76" s="404" t="s">
        <v>186</v>
      </c>
      <c r="BA76" s="458">
        <f t="shared" si="22"/>
        <v>180</v>
      </c>
    </row>
    <row r="77" spans="1:53" ht="15.75" thickBot="1" x14ac:dyDescent="0.3">
      <c r="A77" s="916"/>
      <c r="B77" s="527" t="s">
        <v>193</v>
      </c>
      <c r="C77" s="513" t="s">
        <v>194</v>
      </c>
      <c r="D77" s="538"/>
      <c r="E77" s="539"/>
      <c r="F77" s="539"/>
      <c r="G77" s="539"/>
      <c r="H77" s="539"/>
      <c r="I77" s="539"/>
      <c r="J77" s="539"/>
      <c r="K77" s="539"/>
      <c r="L77" s="539"/>
      <c r="M77" s="539"/>
      <c r="N77" s="539"/>
      <c r="O77" s="539"/>
      <c r="P77" s="539"/>
      <c r="Q77" s="539"/>
      <c r="R77" s="539"/>
      <c r="S77" s="539"/>
      <c r="T77" s="537"/>
      <c r="U77" s="737"/>
      <c r="V77" s="472" t="s">
        <v>186</v>
      </c>
      <c r="W77" s="473" t="s">
        <v>186</v>
      </c>
      <c r="X77" s="469"/>
      <c r="Y77" s="470"/>
      <c r="Z77" s="470"/>
      <c r="AA77" s="470"/>
      <c r="AB77" s="470"/>
      <c r="AC77" s="470"/>
      <c r="AD77" s="470"/>
      <c r="AE77" s="470"/>
      <c r="AF77" s="470"/>
      <c r="AG77" s="470"/>
      <c r="AH77" s="470">
        <v>36</v>
      </c>
      <c r="AI77" s="470">
        <v>36</v>
      </c>
      <c r="AJ77" s="470">
        <v>36</v>
      </c>
      <c r="AK77" s="470">
        <v>36</v>
      </c>
      <c r="AL77" s="470">
        <v>36</v>
      </c>
      <c r="AM77" s="470"/>
      <c r="AN77" s="470"/>
      <c r="AO77" s="470"/>
      <c r="AP77" s="470"/>
      <c r="AQ77" s="470"/>
      <c r="AR77" s="470"/>
      <c r="AS77" s="498"/>
      <c r="AT77" s="498"/>
      <c r="AU77" s="498"/>
      <c r="AV77" s="474"/>
      <c r="AW77" s="735">
        <f t="shared" si="19"/>
        <v>180</v>
      </c>
      <c r="AX77" s="475" t="s">
        <v>186</v>
      </c>
      <c r="AY77" s="398" t="s">
        <v>186</v>
      </c>
      <c r="AZ77" s="476" t="s">
        <v>186</v>
      </c>
      <c r="BA77" s="458">
        <f t="shared" si="22"/>
        <v>180</v>
      </c>
    </row>
    <row r="78" spans="1:53" x14ac:dyDescent="0.25">
      <c r="A78" s="900" t="s">
        <v>187</v>
      </c>
      <c r="B78" s="901"/>
      <c r="C78" s="902"/>
      <c r="D78" s="479">
        <f>SUM(D62:D77)</f>
        <v>36</v>
      </c>
      <c r="E78" s="479">
        <f t="shared" ref="E78:T78" si="24">SUM(E62:E77)</f>
        <v>36</v>
      </c>
      <c r="F78" s="479">
        <f t="shared" si="24"/>
        <v>36</v>
      </c>
      <c r="G78" s="479">
        <f t="shared" si="24"/>
        <v>36</v>
      </c>
      <c r="H78" s="479">
        <f t="shared" si="24"/>
        <v>36</v>
      </c>
      <c r="I78" s="479">
        <f t="shared" si="24"/>
        <v>36</v>
      </c>
      <c r="J78" s="479">
        <f t="shared" si="24"/>
        <v>36</v>
      </c>
      <c r="K78" s="479">
        <f t="shared" si="24"/>
        <v>36</v>
      </c>
      <c r="L78" s="479">
        <f t="shared" si="24"/>
        <v>36</v>
      </c>
      <c r="M78" s="479">
        <f t="shared" si="24"/>
        <v>36</v>
      </c>
      <c r="N78" s="479">
        <f t="shared" si="24"/>
        <v>36</v>
      </c>
      <c r="O78" s="479">
        <f t="shared" si="24"/>
        <v>36</v>
      </c>
      <c r="P78" s="479">
        <f t="shared" si="24"/>
        <v>36</v>
      </c>
      <c r="Q78" s="479">
        <f t="shared" si="24"/>
        <v>36</v>
      </c>
      <c r="R78" s="479">
        <f t="shared" si="24"/>
        <v>36</v>
      </c>
      <c r="S78" s="479">
        <f t="shared" si="24"/>
        <v>36</v>
      </c>
      <c r="T78" s="479">
        <f t="shared" si="24"/>
        <v>6</v>
      </c>
      <c r="U78" s="389">
        <f t="shared" ref="U78" si="25">T78+S78+R78+Q78+P78+O78+N78+M78+L78+K78+J78+I78+H78+G78+F78+E78+D78</f>
        <v>582</v>
      </c>
      <c r="V78" s="390" t="s">
        <v>186</v>
      </c>
      <c r="W78" s="391" t="s">
        <v>186</v>
      </c>
      <c r="X78" s="419">
        <f>SUM(X62:X77)</f>
        <v>36</v>
      </c>
      <c r="Y78" s="419">
        <f t="shared" ref="Y78:AV78" si="26">SUM(Y62:Y77)</f>
        <v>36</v>
      </c>
      <c r="Z78" s="419">
        <f t="shared" si="26"/>
        <v>36</v>
      </c>
      <c r="AA78" s="419">
        <f t="shared" si="26"/>
        <v>36</v>
      </c>
      <c r="AB78" s="419">
        <f t="shared" si="26"/>
        <v>36</v>
      </c>
      <c r="AC78" s="419">
        <f t="shared" si="26"/>
        <v>36</v>
      </c>
      <c r="AD78" s="419">
        <f t="shared" si="26"/>
        <v>36</v>
      </c>
      <c r="AE78" s="419">
        <f t="shared" si="26"/>
        <v>36</v>
      </c>
      <c r="AF78" s="419">
        <f t="shared" si="26"/>
        <v>36</v>
      </c>
      <c r="AG78" s="419">
        <f t="shared" si="26"/>
        <v>36</v>
      </c>
      <c r="AH78" s="419">
        <f t="shared" si="26"/>
        <v>36</v>
      </c>
      <c r="AI78" s="419">
        <f t="shared" si="26"/>
        <v>36</v>
      </c>
      <c r="AJ78" s="419">
        <f t="shared" si="26"/>
        <v>36</v>
      </c>
      <c r="AK78" s="419">
        <f t="shared" si="26"/>
        <v>36</v>
      </c>
      <c r="AL78" s="419">
        <f t="shared" si="26"/>
        <v>36</v>
      </c>
      <c r="AM78" s="419">
        <f t="shared" si="26"/>
        <v>30</v>
      </c>
      <c r="AN78" s="419">
        <f t="shared" si="26"/>
        <v>36</v>
      </c>
      <c r="AO78" s="419">
        <f t="shared" si="26"/>
        <v>36</v>
      </c>
      <c r="AP78" s="419">
        <f t="shared" si="26"/>
        <v>36</v>
      </c>
      <c r="AQ78" s="419">
        <f t="shared" si="26"/>
        <v>36</v>
      </c>
      <c r="AR78" s="419">
        <f t="shared" si="26"/>
        <v>36</v>
      </c>
      <c r="AS78" s="419">
        <f t="shared" si="26"/>
        <v>36</v>
      </c>
      <c r="AT78" s="419">
        <f t="shared" si="26"/>
        <v>36</v>
      </c>
      <c r="AU78" s="419">
        <f t="shared" si="26"/>
        <v>36</v>
      </c>
      <c r="AV78" s="419">
        <f t="shared" si="26"/>
        <v>0</v>
      </c>
      <c r="AW78" s="421">
        <f>SUM(AW62:AW77)</f>
        <v>858</v>
      </c>
      <c r="AX78" s="390" t="s">
        <v>186</v>
      </c>
      <c r="AY78" s="422" t="s">
        <v>186</v>
      </c>
      <c r="AZ78" s="391" t="s">
        <v>186</v>
      </c>
      <c r="BA78" s="480">
        <f>AW78+U78</f>
        <v>1440</v>
      </c>
    </row>
    <row r="79" spans="1:53" x14ac:dyDescent="0.25">
      <c r="A79" s="887" t="s">
        <v>188</v>
      </c>
      <c r="B79" s="888"/>
      <c r="C79" s="889"/>
      <c r="D79" s="400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2"/>
      <c r="U79" s="412"/>
      <c r="V79" s="403" t="s">
        <v>186</v>
      </c>
      <c r="W79" s="404" t="s">
        <v>186</v>
      </c>
      <c r="X79" s="405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  <c r="AN79" s="401"/>
      <c r="AO79" s="401"/>
      <c r="AP79" s="401"/>
      <c r="AQ79" s="401"/>
      <c r="AR79" s="401"/>
      <c r="AS79" s="401"/>
      <c r="AT79" s="401"/>
      <c r="AU79" s="425"/>
      <c r="AV79" s="426"/>
      <c r="AW79" s="427"/>
      <c r="AX79" s="403" t="s">
        <v>186</v>
      </c>
      <c r="AY79" s="410" t="s">
        <v>186</v>
      </c>
      <c r="AZ79" s="404" t="s">
        <v>186</v>
      </c>
      <c r="BA79" s="480"/>
    </row>
    <row r="80" spans="1:53" x14ac:dyDescent="0.25">
      <c r="A80" s="887" t="s">
        <v>47</v>
      </c>
      <c r="B80" s="888"/>
      <c r="C80" s="889"/>
      <c r="D80" s="400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2">
        <v>30</v>
      </c>
      <c r="U80" s="412">
        <v>30</v>
      </c>
      <c r="V80" s="403" t="s">
        <v>186</v>
      </c>
      <c r="W80" s="404" t="s">
        <v>186</v>
      </c>
      <c r="X80" s="405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>
        <v>6</v>
      </c>
      <c r="AN80" s="401"/>
      <c r="AO80" s="401"/>
      <c r="AP80" s="401"/>
      <c r="AQ80" s="401"/>
      <c r="AR80" s="401"/>
      <c r="AS80" s="401"/>
      <c r="AT80" s="401"/>
      <c r="AU80" s="428"/>
      <c r="AV80" s="407">
        <v>36</v>
      </c>
      <c r="AW80" s="427">
        <f>AV80+AU80+AT80+AS80+AR80+AQ80+AP80+AO80+AN80+AM80+AL80+AK80+AJ80+AI80+AH80+AG80+AF80+AE80+AD80+AC80+AB80+AA80+Z80+Y80+X80</f>
        <v>42</v>
      </c>
      <c r="AX80" s="403" t="s">
        <v>186</v>
      </c>
      <c r="AY80" s="410" t="s">
        <v>186</v>
      </c>
      <c r="AZ80" s="404" t="s">
        <v>186</v>
      </c>
      <c r="BA80" s="480">
        <f>AW80+U80</f>
        <v>72</v>
      </c>
    </row>
    <row r="81" spans="1:53" ht="15.75" thickBot="1" x14ac:dyDescent="0.3">
      <c r="A81" s="884" t="s">
        <v>189</v>
      </c>
      <c r="B81" s="885"/>
      <c r="C81" s="886"/>
      <c r="D81" s="429">
        <f>D80+D79+D78</f>
        <v>36</v>
      </c>
      <c r="E81" s="429">
        <f t="shared" ref="E81:T81" si="27">E80+E79+E78</f>
        <v>36</v>
      </c>
      <c r="F81" s="429">
        <f t="shared" si="27"/>
        <v>36</v>
      </c>
      <c r="G81" s="429">
        <f t="shared" si="27"/>
        <v>36</v>
      </c>
      <c r="H81" s="429">
        <f t="shared" si="27"/>
        <v>36</v>
      </c>
      <c r="I81" s="429">
        <f t="shared" si="27"/>
        <v>36</v>
      </c>
      <c r="J81" s="429">
        <f t="shared" si="27"/>
        <v>36</v>
      </c>
      <c r="K81" s="429">
        <f t="shared" si="27"/>
        <v>36</v>
      </c>
      <c r="L81" s="429">
        <f t="shared" si="27"/>
        <v>36</v>
      </c>
      <c r="M81" s="429">
        <f t="shared" si="27"/>
        <v>36</v>
      </c>
      <c r="N81" s="429">
        <f t="shared" si="27"/>
        <v>36</v>
      </c>
      <c r="O81" s="429">
        <f t="shared" si="27"/>
        <v>36</v>
      </c>
      <c r="P81" s="429">
        <f t="shared" si="27"/>
        <v>36</v>
      </c>
      <c r="Q81" s="429">
        <f t="shared" si="27"/>
        <v>36</v>
      </c>
      <c r="R81" s="429">
        <f t="shared" si="27"/>
        <v>36</v>
      </c>
      <c r="S81" s="429">
        <f t="shared" si="27"/>
        <v>36</v>
      </c>
      <c r="T81" s="429">
        <f t="shared" si="27"/>
        <v>36</v>
      </c>
      <c r="U81" s="482">
        <f>U78+U79+U80</f>
        <v>612</v>
      </c>
      <c r="V81" s="434" t="s">
        <v>186</v>
      </c>
      <c r="W81" s="435" t="s">
        <v>186</v>
      </c>
      <c r="X81" s="436">
        <f>X80+X79+X78</f>
        <v>36</v>
      </c>
      <c r="Y81" s="430">
        <f t="shared" ref="Y81:AV81" si="28">Y80+Y79+Y78</f>
        <v>36</v>
      </c>
      <c r="Z81" s="430">
        <f t="shared" si="28"/>
        <v>36</v>
      </c>
      <c r="AA81" s="430">
        <f t="shared" si="28"/>
        <v>36</v>
      </c>
      <c r="AB81" s="430">
        <f t="shared" si="28"/>
        <v>36</v>
      </c>
      <c r="AC81" s="430">
        <f t="shared" si="28"/>
        <v>36</v>
      </c>
      <c r="AD81" s="430">
        <f t="shared" si="28"/>
        <v>36</v>
      </c>
      <c r="AE81" s="430">
        <f t="shared" si="28"/>
        <v>36</v>
      </c>
      <c r="AF81" s="430">
        <f t="shared" si="28"/>
        <v>36</v>
      </c>
      <c r="AG81" s="430">
        <f t="shared" si="28"/>
        <v>36</v>
      </c>
      <c r="AH81" s="430">
        <f t="shared" si="28"/>
        <v>36</v>
      </c>
      <c r="AI81" s="430">
        <f t="shared" si="28"/>
        <v>36</v>
      </c>
      <c r="AJ81" s="430">
        <f t="shared" si="28"/>
        <v>36</v>
      </c>
      <c r="AK81" s="430">
        <f t="shared" si="28"/>
        <v>36</v>
      </c>
      <c r="AL81" s="430">
        <f t="shared" si="28"/>
        <v>36</v>
      </c>
      <c r="AM81" s="430">
        <f t="shared" si="28"/>
        <v>36</v>
      </c>
      <c r="AN81" s="431">
        <f t="shared" si="28"/>
        <v>36</v>
      </c>
      <c r="AO81" s="431">
        <f t="shared" si="28"/>
        <v>36</v>
      </c>
      <c r="AP81" s="431">
        <f t="shared" si="28"/>
        <v>36</v>
      </c>
      <c r="AQ81" s="431">
        <f t="shared" si="28"/>
        <v>36</v>
      </c>
      <c r="AR81" s="431">
        <f t="shared" si="28"/>
        <v>36</v>
      </c>
      <c r="AS81" s="431">
        <f t="shared" si="28"/>
        <v>36</v>
      </c>
      <c r="AT81" s="431">
        <f t="shared" si="28"/>
        <v>36</v>
      </c>
      <c r="AU81" s="437">
        <f>AU80+AU79+AU78</f>
        <v>36</v>
      </c>
      <c r="AV81" s="438">
        <f t="shared" si="28"/>
        <v>36</v>
      </c>
      <c r="AW81" s="439">
        <f>AV81+AU81+AT81+AS81+AR81+AQ81+AP81+AO81+AN81+AM81+AL81+AK81+AJ81+AI81+AH81+AG81+AF81+AE81+AD81+AC81+AB81+AA81+Z81+Y81+X81</f>
        <v>900</v>
      </c>
      <c r="AX81" s="440" t="s">
        <v>186</v>
      </c>
      <c r="AY81" s="441" t="s">
        <v>186</v>
      </c>
      <c r="AZ81" s="442" t="s">
        <v>186</v>
      </c>
      <c r="BA81" s="483">
        <f>AW81+U81</f>
        <v>1512</v>
      </c>
    </row>
    <row r="82" spans="1:53" ht="12.75" customHeight="1" thickBot="1" x14ac:dyDescent="0.3"/>
    <row r="83" spans="1:53" x14ac:dyDescent="0.25">
      <c r="A83" s="903" t="s">
        <v>170</v>
      </c>
      <c r="B83" s="906" t="s">
        <v>171</v>
      </c>
      <c r="C83" s="908" t="s">
        <v>172</v>
      </c>
      <c r="D83" s="911" t="s">
        <v>173</v>
      </c>
      <c r="E83" s="910"/>
      <c r="F83" s="910"/>
      <c r="G83" s="912"/>
      <c r="H83" s="911" t="s">
        <v>174</v>
      </c>
      <c r="I83" s="910"/>
      <c r="J83" s="910"/>
      <c r="K83" s="910"/>
      <c r="L83" s="912"/>
      <c r="M83" s="911" t="s">
        <v>175</v>
      </c>
      <c r="N83" s="910"/>
      <c r="O83" s="910"/>
      <c r="P83" s="912"/>
      <c r="Q83" s="911" t="s">
        <v>176</v>
      </c>
      <c r="R83" s="910"/>
      <c r="S83" s="910"/>
      <c r="T83" s="910"/>
      <c r="U83" s="912"/>
      <c r="V83" s="911" t="s">
        <v>177</v>
      </c>
      <c r="W83" s="910"/>
      <c r="X83" s="910"/>
      <c r="Y83" s="910"/>
      <c r="Z83" s="912"/>
      <c r="AA83" s="911" t="s">
        <v>178</v>
      </c>
      <c r="AB83" s="910"/>
      <c r="AC83" s="910"/>
      <c r="AD83" s="912"/>
      <c r="AE83" s="910" t="s">
        <v>179</v>
      </c>
      <c r="AF83" s="910"/>
      <c r="AG83" s="910"/>
      <c r="AH83" s="910"/>
      <c r="AI83" s="911" t="s">
        <v>180</v>
      </c>
      <c r="AJ83" s="910"/>
      <c r="AK83" s="910"/>
      <c r="AL83" s="910"/>
      <c r="AM83" s="912"/>
      <c r="AN83" s="910" t="s">
        <v>181</v>
      </c>
      <c r="AO83" s="910"/>
      <c r="AP83" s="910"/>
      <c r="AQ83" s="910"/>
      <c r="AR83" s="911" t="s">
        <v>182</v>
      </c>
      <c r="AS83" s="910"/>
      <c r="AT83" s="910"/>
      <c r="AU83" s="910"/>
      <c r="AV83" s="912"/>
      <c r="AW83" s="911" t="s">
        <v>183</v>
      </c>
      <c r="AX83" s="910"/>
      <c r="AY83" s="910"/>
      <c r="AZ83" s="910"/>
      <c r="BA83" s="908" t="s">
        <v>184</v>
      </c>
    </row>
    <row r="84" spans="1:53" x14ac:dyDescent="0.25">
      <c r="A84" s="904"/>
      <c r="B84" s="907"/>
      <c r="C84" s="909"/>
      <c r="D84" s="277">
        <v>1</v>
      </c>
      <c r="E84" s="278">
        <v>8</v>
      </c>
      <c r="F84" s="278">
        <v>15</v>
      </c>
      <c r="G84" s="378">
        <v>22</v>
      </c>
      <c r="H84" s="277">
        <v>29</v>
      </c>
      <c r="I84" s="278">
        <v>6</v>
      </c>
      <c r="J84" s="278">
        <v>13</v>
      </c>
      <c r="K84" s="278">
        <v>20</v>
      </c>
      <c r="L84" s="279">
        <v>27</v>
      </c>
      <c r="M84" s="379">
        <v>3</v>
      </c>
      <c r="N84" s="202">
        <v>10</v>
      </c>
      <c r="O84" s="278">
        <v>17</v>
      </c>
      <c r="P84" s="378">
        <v>24</v>
      </c>
      <c r="Q84" s="277">
        <v>1</v>
      </c>
      <c r="R84" s="278">
        <v>8</v>
      </c>
      <c r="S84" s="278">
        <v>15</v>
      </c>
      <c r="T84" s="278">
        <v>22</v>
      </c>
      <c r="U84" s="890" t="s">
        <v>185</v>
      </c>
      <c r="V84" s="379">
        <v>29</v>
      </c>
      <c r="W84" s="278">
        <v>5</v>
      </c>
      <c r="X84" s="278">
        <v>12</v>
      </c>
      <c r="Y84" s="278">
        <v>19</v>
      </c>
      <c r="Z84" s="378">
        <v>26</v>
      </c>
      <c r="AA84" s="277">
        <v>2</v>
      </c>
      <c r="AB84" s="278">
        <v>9</v>
      </c>
      <c r="AC84" s="278">
        <v>16</v>
      </c>
      <c r="AD84" s="279">
        <v>23</v>
      </c>
      <c r="AE84" s="379">
        <v>2</v>
      </c>
      <c r="AF84" s="278">
        <v>9</v>
      </c>
      <c r="AG84" s="278">
        <v>16</v>
      </c>
      <c r="AH84" s="378">
        <v>23</v>
      </c>
      <c r="AI84" s="277">
        <v>30</v>
      </c>
      <c r="AJ84" s="278">
        <v>6</v>
      </c>
      <c r="AK84" s="278">
        <v>13</v>
      </c>
      <c r="AL84" s="278">
        <v>20</v>
      </c>
      <c r="AM84" s="279">
        <v>27</v>
      </c>
      <c r="AN84" s="379">
        <v>4</v>
      </c>
      <c r="AO84" s="278">
        <v>11</v>
      </c>
      <c r="AP84" s="278">
        <v>18</v>
      </c>
      <c r="AQ84" s="378">
        <v>25</v>
      </c>
      <c r="AR84" s="277">
        <v>1</v>
      </c>
      <c r="AS84" s="278">
        <v>8</v>
      </c>
      <c r="AT84" s="278">
        <v>15</v>
      </c>
      <c r="AU84" s="278">
        <v>22</v>
      </c>
      <c r="AV84" s="252"/>
      <c r="AW84" s="892" t="s">
        <v>185</v>
      </c>
      <c r="AX84" s="380">
        <v>6</v>
      </c>
      <c r="AY84" s="380">
        <v>13</v>
      </c>
      <c r="AZ84" s="444">
        <v>20</v>
      </c>
      <c r="BA84" s="909"/>
    </row>
    <row r="85" spans="1:53" x14ac:dyDescent="0.25">
      <c r="A85" s="904"/>
      <c r="B85" s="907"/>
      <c r="C85" s="909"/>
      <c r="D85" s="277">
        <v>7</v>
      </c>
      <c r="E85" s="278">
        <v>14</v>
      </c>
      <c r="F85" s="278">
        <v>21</v>
      </c>
      <c r="G85" s="378">
        <v>28</v>
      </c>
      <c r="H85" s="277">
        <v>5</v>
      </c>
      <c r="I85" s="278">
        <v>12</v>
      </c>
      <c r="J85" s="278">
        <v>19</v>
      </c>
      <c r="K85" s="278">
        <v>26</v>
      </c>
      <c r="L85" s="279">
        <v>2</v>
      </c>
      <c r="M85" s="379">
        <v>9</v>
      </c>
      <c r="N85" s="278">
        <v>16</v>
      </c>
      <c r="O85" s="278">
        <v>23</v>
      </c>
      <c r="P85" s="378">
        <v>30</v>
      </c>
      <c r="Q85" s="277">
        <v>7</v>
      </c>
      <c r="R85" s="278">
        <v>14</v>
      </c>
      <c r="S85" s="278">
        <v>21</v>
      </c>
      <c r="T85" s="278">
        <v>28</v>
      </c>
      <c r="U85" s="891"/>
      <c r="V85" s="379">
        <v>4</v>
      </c>
      <c r="W85" s="278">
        <v>11</v>
      </c>
      <c r="X85" s="278">
        <v>18</v>
      </c>
      <c r="Y85" s="278">
        <v>25</v>
      </c>
      <c r="Z85" s="378">
        <v>1</v>
      </c>
      <c r="AA85" s="277">
        <v>8</v>
      </c>
      <c r="AB85" s="278">
        <v>15</v>
      </c>
      <c r="AC85" s="278">
        <v>22</v>
      </c>
      <c r="AD85" s="279">
        <v>1</v>
      </c>
      <c r="AE85" s="379">
        <v>8</v>
      </c>
      <c r="AF85" s="278">
        <v>15</v>
      </c>
      <c r="AG85" s="278">
        <v>22</v>
      </c>
      <c r="AH85" s="378">
        <v>29</v>
      </c>
      <c r="AI85" s="277">
        <v>5</v>
      </c>
      <c r="AJ85" s="278">
        <v>12</v>
      </c>
      <c r="AK85" s="278">
        <v>19</v>
      </c>
      <c r="AL85" s="278">
        <v>26</v>
      </c>
      <c r="AM85" s="279">
        <v>3</v>
      </c>
      <c r="AN85" s="379">
        <v>10</v>
      </c>
      <c r="AO85" s="278">
        <v>17</v>
      </c>
      <c r="AP85" s="278">
        <v>24</v>
      </c>
      <c r="AQ85" s="378">
        <v>31</v>
      </c>
      <c r="AR85" s="277">
        <v>7</v>
      </c>
      <c r="AS85" s="278">
        <v>14</v>
      </c>
      <c r="AT85" s="278">
        <v>21</v>
      </c>
      <c r="AU85" s="278">
        <v>28</v>
      </c>
      <c r="AV85" s="252"/>
      <c r="AW85" s="893"/>
      <c r="AX85" s="380">
        <v>12</v>
      </c>
      <c r="AY85" s="380">
        <v>19</v>
      </c>
      <c r="AZ85" s="444">
        <v>26</v>
      </c>
      <c r="BA85" s="909"/>
    </row>
    <row r="86" spans="1:53" ht="15.75" thickBot="1" x14ac:dyDescent="0.3">
      <c r="A86" s="904"/>
      <c r="B86" s="907"/>
      <c r="C86" s="909"/>
      <c r="D86" s="894"/>
      <c r="E86" s="895"/>
      <c r="F86" s="895"/>
      <c r="G86" s="895"/>
      <c r="H86" s="895"/>
      <c r="I86" s="895"/>
      <c r="J86" s="895"/>
      <c r="K86" s="895"/>
      <c r="L86" s="895"/>
      <c r="M86" s="895"/>
      <c r="N86" s="895"/>
      <c r="O86" s="895"/>
      <c r="P86" s="895"/>
      <c r="Q86" s="895"/>
      <c r="R86" s="895"/>
      <c r="S86" s="895"/>
      <c r="T86" s="895"/>
      <c r="U86" s="895"/>
      <c r="V86" s="895"/>
      <c r="W86" s="895"/>
      <c r="X86" s="895"/>
      <c r="Y86" s="895"/>
      <c r="Z86" s="895"/>
      <c r="AA86" s="895"/>
      <c r="AB86" s="895"/>
      <c r="AC86" s="895"/>
      <c r="AD86" s="895"/>
      <c r="AE86" s="895"/>
      <c r="AF86" s="895"/>
      <c r="AG86" s="895"/>
      <c r="AH86" s="895"/>
      <c r="AI86" s="895"/>
      <c r="AJ86" s="895"/>
      <c r="AK86" s="895"/>
      <c r="AL86" s="895"/>
      <c r="AM86" s="895"/>
      <c r="AN86" s="895"/>
      <c r="AO86" s="895"/>
      <c r="AP86" s="895"/>
      <c r="AQ86" s="895"/>
      <c r="AR86" s="895"/>
      <c r="AS86" s="895"/>
      <c r="AT86" s="895"/>
      <c r="AU86" s="895"/>
      <c r="AV86" s="895"/>
      <c r="AW86" s="895"/>
      <c r="AX86" s="859"/>
      <c r="AY86" s="859"/>
      <c r="AZ86" s="860"/>
      <c r="BA86" s="909"/>
    </row>
    <row r="87" spans="1:53" ht="15.75" thickBot="1" x14ac:dyDescent="0.3">
      <c r="A87" s="905"/>
      <c r="B87" s="907"/>
      <c r="C87" s="909"/>
      <c r="D87" s="382">
        <v>1</v>
      </c>
      <c r="E87" s="383">
        <v>2</v>
      </c>
      <c r="F87" s="383">
        <v>3</v>
      </c>
      <c r="G87" s="385">
        <v>4</v>
      </c>
      <c r="H87" s="382">
        <v>5</v>
      </c>
      <c r="I87" s="383">
        <v>6</v>
      </c>
      <c r="J87" s="383">
        <v>7</v>
      </c>
      <c r="K87" s="383">
        <v>8</v>
      </c>
      <c r="L87" s="385">
        <v>9</v>
      </c>
      <c r="M87" s="382">
        <v>10</v>
      </c>
      <c r="N87" s="383">
        <v>11</v>
      </c>
      <c r="O87" s="383">
        <v>12</v>
      </c>
      <c r="P87" s="385">
        <v>13</v>
      </c>
      <c r="Q87" s="382">
        <v>14</v>
      </c>
      <c r="R87" s="383">
        <v>15</v>
      </c>
      <c r="S87" s="383">
        <v>16</v>
      </c>
      <c r="T87" s="383">
        <v>17</v>
      </c>
      <c r="U87" s="445"/>
      <c r="V87" s="387">
        <v>18</v>
      </c>
      <c r="W87" s="388">
        <v>19</v>
      </c>
      <c r="X87" s="383">
        <v>20</v>
      </c>
      <c r="Y87" s="383">
        <v>21</v>
      </c>
      <c r="Z87" s="385">
        <v>22</v>
      </c>
      <c r="AA87" s="382">
        <v>23</v>
      </c>
      <c r="AB87" s="383">
        <v>24</v>
      </c>
      <c r="AC87" s="383">
        <v>25</v>
      </c>
      <c r="AD87" s="385">
        <v>26</v>
      </c>
      <c r="AE87" s="382">
        <v>27</v>
      </c>
      <c r="AF87" s="383">
        <v>28</v>
      </c>
      <c r="AG87" s="383">
        <v>29</v>
      </c>
      <c r="AH87" s="385">
        <v>30</v>
      </c>
      <c r="AI87" s="382">
        <v>31</v>
      </c>
      <c r="AJ87" s="383">
        <v>32</v>
      </c>
      <c r="AK87" s="383">
        <v>33</v>
      </c>
      <c r="AL87" s="383">
        <v>34</v>
      </c>
      <c r="AM87" s="385">
        <v>35</v>
      </c>
      <c r="AN87" s="382">
        <v>36</v>
      </c>
      <c r="AO87" s="383">
        <v>37</v>
      </c>
      <c r="AP87" s="383">
        <v>38</v>
      </c>
      <c r="AQ87" s="385">
        <v>39</v>
      </c>
      <c r="AR87" s="382">
        <v>40</v>
      </c>
      <c r="AS87" s="383">
        <v>41</v>
      </c>
      <c r="AT87" s="506">
        <v>42</v>
      </c>
      <c r="AU87" s="506">
        <v>43</v>
      </c>
      <c r="AV87" s="446"/>
      <c r="AW87" s="447">
        <v>45</v>
      </c>
      <c r="AX87" s="448">
        <v>46</v>
      </c>
      <c r="AY87" s="449">
        <v>47</v>
      </c>
      <c r="AZ87" s="450">
        <v>48</v>
      </c>
      <c r="BA87" s="909"/>
    </row>
    <row r="88" spans="1:53" ht="15.75" thickBot="1" x14ac:dyDescent="0.3">
      <c r="A88" s="896">
        <v>4</v>
      </c>
      <c r="B88" s="514" t="s">
        <v>81</v>
      </c>
      <c r="C88" s="543" t="s">
        <v>18</v>
      </c>
      <c r="D88" s="461">
        <v>2</v>
      </c>
      <c r="E88" s="425">
        <v>2</v>
      </c>
      <c r="F88" s="425">
        <v>2</v>
      </c>
      <c r="G88" s="425">
        <v>2</v>
      </c>
      <c r="H88" s="425">
        <v>2</v>
      </c>
      <c r="I88" s="425">
        <v>2</v>
      </c>
      <c r="J88" s="425">
        <v>2</v>
      </c>
      <c r="K88" s="425">
        <v>2</v>
      </c>
      <c r="L88" s="425">
        <v>2</v>
      </c>
      <c r="M88" s="425">
        <v>2</v>
      </c>
      <c r="N88" s="425">
        <v>2</v>
      </c>
      <c r="O88" s="425">
        <v>2</v>
      </c>
      <c r="P88" s="462">
        <v>2</v>
      </c>
      <c r="Q88" s="462">
        <v>2</v>
      </c>
      <c r="R88" s="496"/>
      <c r="S88" s="496"/>
      <c r="T88" s="426"/>
      <c r="U88" s="719">
        <f>SUM(D88:T88)</f>
        <v>28</v>
      </c>
      <c r="V88" s="403" t="s">
        <v>186</v>
      </c>
      <c r="W88" s="404" t="s">
        <v>186</v>
      </c>
      <c r="X88" s="461">
        <v>2</v>
      </c>
      <c r="Y88" s="425">
        <v>2</v>
      </c>
      <c r="Z88" s="425">
        <v>2</v>
      </c>
      <c r="AA88" s="425">
        <v>2</v>
      </c>
      <c r="AB88" s="425">
        <v>2</v>
      </c>
      <c r="AC88" s="425">
        <v>2</v>
      </c>
      <c r="AD88" s="425">
        <v>2</v>
      </c>
      <c r="AE88" s="425">
        <v>2</v>
      </c>
      <c r="AF88" s="425">
        <v>2</v>
      </c>
      <c r="AG88" s="462">
        <v>2</v>
      </c>
      <c r="AH88" s="496"/>
      <c r="AI88" s="496"/>
      <c r="AJ88" s="496"/>
      <c r="AK88" s="425"/>
      <c r="AL88" s="621"/>
      <c r="AM88" s="621"/>
      <c r="AN88" s="621"/>
      <c r="AO88" s="621"/>
      <c r="AP88" s="623"/>
      <c r="AQ88" s="623"/>
      <c r="AR88" s="623"/>
      <c r="AS88" s="623"/>
      <c r="AT88" s="623"/>
      <c r="AU88" s="623"/>
      <c r="AV88" s="516"/>
      <c r="AW88" s="735">
        <f>SUM(X88:AV88)</f>
        <v>20</v>
      </c>
      <c r="AX88" s="403" t="s">
        <v>186</v>
      </c>
      <c r="AY88" s="410" t="s">
        <v>186</v>
      </c>
      <c r="AZ88" s="464" t="s">
        <v>186</v>
      </c>
      <c r="BA88" s="540">
        <f>SUM(AW88,U88)</f>
        <v>48</v>
      </c>
    </row>
    <row r="89" spans="1:53" ht="15.75" thickBot="1" x14ac:dyDescent="0.3">
      <c r="A89" s="897"/>
      <c r="B89" s="515" t="s">
        <v>82</v>
      </c>
      <c r="C89" s="460" t="s">
        <v>19</v>
      </c>
      <c r="D89" s="461">
        <v>2</v>
      </c>
      <c r="E89" s="425">
        <v>2</v>
      </c>
      <c r="F89" s="425">
        <v>2</v>
      </c>
      <c r="G89" s="425">
        <v>2</v>
      </c>
      <c r="H89" s="425">
        <v>2</v>
      </c>
      <c r="I89" s="425">
        <v>2</v>
      </c>
      <c r="J89" s="425">
        <v>2</v>
      </c>
      <c r="K89" s="425">
        <v>2</v>
      </c>
      <c r="L89" s="425">
        <v>2</v>
      </c>
      <c r="M89" s="425">
        <v>2</v>
      </c>
      <c r="N89" s="425">
        <v>2</v>
      </c>
      <c r="O89" s="425">
        <v>2</v>
      </c>
      <c r="P89" s="462">
        <v>2</v>
      </c>
      <c r="Q89" s="462">
        <v>2</v>
      </c>
      <c r="R89" s="496"/>
      <c r="S89" s="496"/>
      <c r="T89" s="426"/>
      <c r="U89" s="719">
        <f t="shared" ref="U89:U101" si="29">SUM(D89:T89)</f>
        <v>28</v>
      </c>
      <c r="V89" s="403" t="s">
        <v>186</v>
      </c>
      <c r="W89" s="404" t="s">
        <v>186</v>
      </c>
      <c r="X89" s="461">
        <v>2</v>
      </c>
      <c r="Y89" s="425">
        <v>2</v>
      </c>
      <c r="Z89" s="425">
        <v>2</v>
      </c>
      <c r="AA89" s="425">
        <v>2</v>
      </c>
      <c r="AB89" s="425">
        <v>2</v>
      </c>
      <c r="AC89" s="425">
        <v>2</v>
      </c>
      <c r="AD89" s="425">
        <v>2</v>
      </c>
      <c r="AE89" s="425">
        <v>2</v>
      </c>
      <c r="AF89" s="425">
        <v>2</v>
      </c>
      <c r="AG89" s="462">
        <v>2</v>
      </c>
      <c r="AH89" s="496"/>
      <c r="AI89" s="496"/>
      <c r="AJ89" s="496"/>
      <c r="AK89" s="425"/>
      <c r="AL89" s="621"/>
      <c r="AM89" s="621"/>
      <c r="AN89" s="621"/>
      <c r="AO89" s="621"/>
      <c r="AP89" s="623"/>
      <c r="AQ89" s="623"/>
      <c r="AR89" s="623"/>
      <c r="AS89" s="623"/>
      <c r="AT89" s="623"/>
      <c r="AU89" s="623"/>
      <c r="AV89" s="516"/>
      <c r="AW89" s="735">
        <f t="shared" ref="AW89:AW101" si="30">SUM(X89:AV89)</f>
        <v>20</v>
      </c>
      <c r="AX89" s="403" t="s">
        <v>186</v>
      </c>
      <c r="AY89" s="410" t="s">
        <v>186</v>
      </c>
      <c r="AZ89" s="464" t="s">
        <v>186</v>
      </c>
      <c r="BA89" s="540">
        <f t="shared" ref="BA89:BA101" si="31">SUM(AW89,U89)</f>
        <v>48</v>
      </c>
    </row>
    <row r="90" spans="1:53" ht="15.75" thickBot="1" x14ac:dyDescent="0.3">
      <c r="A90" s="897"/>
      <c r="B90" s="78" t="s">
        <v>109</v>
      </c>
      <c r="C90" s="530" t="s">
        <v>116</v>
      </c>
      <c r="D90" s="461">
        <v>4</v>
      </c>
      <c r="E90" s="425">
        <v>4</v>
      </c>
      <c r="F90" s="425">
        <v>4</v>
      </c>
      <c r="G90" s="425">
        <v>4</v>
      </c>
      <c r="H90" s="425">
        <v>4</v>
      </c>
      <c r="I90" s="425">
        <v>4</v>
      </c>
      <c r="J90" s="425">
        <v>4</v>
      </c>
      <c r="K90" s="425">
        <v>4</v>
      </c>
      <c r="L90" s="425">
        <v>4</v>
      </c>
      <c r="M90" s="425">
        <v>4</v>
      </c>
      <c r="N90" s="425">
        <v>4</v>
      </c>
      <c r="O90" s="425">
        <v>4</v>
      </c>
      <c r="P90" s="462">
        <v>4</v>
      </c>
      <c r="Q90" s="462">
        <v>4</v>
      </c>
      <c r="R90" s="496"/>
      <c r="S90" s="496"/>
      <c r="T90" s="519"/>
      <c r="U90" s="719">
        <f t="shared" si="29"/>
        <v>56</v>
      </c>
      <c r="V90" s="403" t="s">
        <v>186</v>
      </c>
      <c r="W90" s="403" t="s">
        <v>186</v>
      </c>
      <c r="X90" s="461"/>
      <c r="Y90" s="425"/>
      <c r="Z90" s="425"/>
      <c r="AA90" s="425"/>
      <c r="AB90" s="425"/>
      <c r="AC90" s="425"/>
      <c r="AD90" s="425"/>
      <c r="AE90" s="425"/>
      <c r="AF90" s="425"/>
      <c r="AG90" s="462"/>
      <c r="AH90" s="496"/>
      <c r="AI90" s="496"/>
      <c r="AJ90" s="496"/>
      <c r="AK90" s="425"/>
      <c r="AL90" s="621"/>
      <c r="AM90" s="621"/>
      <c r="AN90" s="621"/>
      <c r="AO90" s="621"/>
      <c r="AP90" s="623"/>
      <c r="AQ90" s="623"/>
      <c r="AR90" s="623"/>
      <c r="AS90" s="623"/>
      <c r="AT90" s="623"/>
      <c r="AU90" s="623"/>
      <c r="AV90" s="516"/>
      <c r="AW90" s="735">
        <f t="shared" si="30"/>
        <v>0</v>
      </c>
      <c r="AX90" s="403" t="s">
        <v>186</v>
      </c>
      <c r="AY90" s="410" t="s">
        <v>186</v>
      </c>
      <c r="AZ90" s="464" t="s">
        <v>186</v>
      </c>
      <c r="BA90" s="540">
        <f t="shared" si="31"/>
        <v>56</v>
      </c>
    </row>
    <row r="91" spans="1:53" ht="15.75" thickBot="1" x14ac:dyDescent="0.3">
      <c r="A91" s="897"/>
      <c r="B91" s="78" t="s">
        <v>107</v>
      </c>
      <c r="C91" s="530" t="s">
        <v>115</v>
      </c>
      <c r="D91" s="461">
        <v>4</v>
      </c>
      <c r="E91" s="425">
        <v>4</v>
      </c>
      <c r="F91" s="425">
        <v>4</v>
      </c>
      <c r="G91" s="425">
        <v>4</v>
      </c>
      <c r="H91" s="425">
        <v>4</v>
      </c>
      <c r="I91" s="425">
        <v>4</v>
      </c>
      <c r="J91" s="425">
        <v>4</v>
      </c>
      <c r="K91" s="425">
        <v>4</v>
      </c>
      <c r="L91" s="425">
        <v>4</v>
      </c>
      <c r="M91" s="425">
        <v>4</v>
      </c>
      <c r="N91" s="425">
        <v>4</v>
      </c>
      <c r="O91" s="425">
        <v>4</v>
      </c>
      <c r="P91" s="462">
        <v>4</v>
      </c>
      <c r="Q91" s="462">
        <v>4</v>
      </c>
      <c r="R91" s="496"/>
      <c r="S91" s="496"/>
      <c r="T91" s="522"/>
      <c r="U91" s="719">
        <f t="shared" si="29"/>
        <v>56</v>
      </c>
      <c r="V91" s="403" t="s">
        <v>186</v>
      </c>
      <c r="W91" s="404" t="s">
        <v>186</v>
      </c>
      <c r="X91" s="461"/>
      <c r="Y91" s="425"/>
      <c r="Z91" s="425"/>
      <c r="AA91" s="425"/>
      <c r="AB91" s="425"/>
      <c r="AC91" s="425"/>
      <c r="AD91" s="425"/>
      <c r="AE91" s="425"/>
      <c r="AF91" s="425"/>
      <c r="AG91" s="462"/>
      <c r="AH91" s="496"/>
      <c r="AI91" s="496"/>
      <c r="AJ91" s="496"/>
      <c r="AK91" s="425"/>
      <c r="AL91" s="621"/>
      <c r="AM91" s="621"/>
      <c r="AN91" s="621"/>
      <c r="AO91" s="621"/>
      <c r="AP91" s="623"/>
      <c r="AQ91" s="623"/>
      <c r="AR91" s="623"/>
      <c r="AS91" s="623"/>
      <c r="AT91" s="623"/>
      <c r="AU91" s="623"/>
      <c r="AV91" s="516"/>
      <c r="AW91" s="735">
        <f t="shared" si="30"/>
        <v>0</v>
      </c>
      <c r="AX91" s="403" t="s">
        <v>186</v>
      </c>
      <c r="AY91" s="410" t="s">
        <v>186</v>
      </c>
      <c r="AZ91" s="464" t="s">
        <v>186</v>
      </c>
      <c r="BA91" s="540">
        <f t="shared" si="31"/>
        <v>56</v>
      </c>
    </row>
    <row r="92" spans="1:53" ht="15.75" thickBot="1" x14ac:dyDescent="0.3">
      <c r="A92" s="897"/>
      <c r="B92" s="78" t="s">
        <v>130</v>
      </c>
      <c r="C92" s="530" t="s">
        <v>131</v>
      </c>
      <c r="D92" s="461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  <c r="P92" s="462"/>
      <c r="Q92" s="462"/>
      <c r="R92" s="496"/>
      <c r="S92" s="496"/>
      <c r="T92" s="426"/>
      <c r="U92" s="719">
        <f t="shared" si="29"/>
        <v>0</v>
      </c>
      <c r="V92" s="403" t="s">
        <v>186</v>
      </c>
      <c r="W92" s="404" t="s">
        <v>186</v>
      </c>
      <c r="X92" s="461">
        <v>8</v>
      </c>
      <c r="Y92" s="425">
        <v>8</v>
      </c>
      <c r="Z92" s="425">
        <v>8</v>
      </c>
      <c r="AA92" s="425">
        <v>8</v>
      </c>
      <c r="AB92" s="425">
        <v>8</v>
      </c>
      <c r="AC92" s="425">
        <v>8</v>
      </c>
      <c r="AD92" s="425">
        <v>8</v>
      </c>
      <c r="AE92" s="425">
        <v>8</v>
      </c>
      <c r="AF92" s="425">
        <v>8</v>
      </c>
      <c r="AG92" s="462">
        <v>8</v>
      </c>
      <c r="AH92" s="496"/>
      <c r="AI92" s="496"/>
      <c r="AJ92" s="496"/>
      <c r="AK92" s="523"/>
      <c r="AL92" s="621"/>
      <c r="AM92" s="621"/>
      <c r="AN92" s="621"/>
      <c r="AO92" s="621"/>
      <c r="AP92" s="623"/>
      <c r="AQ92" s="623"/>
      <c r="AR92" s="623"/>
      <c r="AS92" s="623"/>
      <c r="AT92" s="623"/>
      <c r="AU92" s="623"/>
      <c r="AV92" s="516"/>
      <c r="AW92" s="735">
        <f t="shared" si="30"/>
        <v>80</v>
      </c>
      <c r="AX92" s="403" t="s">
        <v>186</v>
      </c>
      <c r="AY92" s="410" t="s">
        <v>186</v>
      </c>
      <c r="AZ92" s="464" t="s">
        <v>186</v>
      </c>
      <c r="BA92" s="540">
        <f t="shared" si="31"/>
        <v>80</v>
      </c>
    </row>
    <row r="93" spans="1:53" ht="15.75" thickBot="1" x14ac:dyDescent="0.3">
      <c r="A93" s="897"/>
      <c r="B93" s="174" t="s">
        <v>316</v>
      </c>
      <c r="C93" s="530" t="s">
        <v>314</v>
      </c>
      <c r="D93" s="461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  <c r="P93" s="462"/>
      <c r="Q93" s="462"/>
      <c r="R93" s="496"/>
      <c r="S93" s="496"/>
      <c r="T93" s="426"/>
      <c r="U93" s="719">
        <f t="shared" si="29"/>
        <v>0</v>
      </c>
      <c r="V93" s="403" t="s">
        <v>186</v>
      </c>
      <c r="W93" s="403" t="s">
        <v>186</v>
      </c>
      <c r="X93" s="461">
        <v>4</v>
      </c>
      <c r="Y93" s="425">
        <v>6</v>
      </c>
      <c r="Z93" s="425">
        <v>4</v>
      </c>
      <c r="AA93" s="425">
        <v>6</v>
      </c>
      <c r="AB93" s="425">
        <v>4</v>
      </c>
      <c r="AC93" s="425">
        <v>6</v>
      </c>
      <c r="AD93" s="425">
        <v>4</v>
      </c>
      <c r="AE93" s="425">
        <v>6</v>
      </c>
      <c r="AF93" s="425">
        <v>4</v>
      </c>
      <c r="AG93" s="462">
        <v>4</v>
      </c>
      <c r="AH93" s="496"/>
      <c r="AI93" s="496"/>
      <c r="AJ93" s="496"/>
      <c r="AK93" s="428"/>
      <c r="AL93" s="621"/>
      <c r="AM93" s="621"/>
      <c r="AN93" s="621"/>
      <c r="AO93" s="621"/>
      <c r="AP93" s="623"/>
      <c r="AQ93" s="623"/>
      <c r="AR93" s="623"/>
      <c r="AS93" s="623"/>
      <c r="AT93" s="623"/>
      <c r="AU93" s="623"/>
      <c r="AV93" s="516"/>
      <c r="AW93" s="735">
        <f t="shared" si="30"/>
        <v>48</v>
      </c>
      <c r="AX93" s="403"/>
      <c r="AY93" s="410"/>
      <c r="AZ93" s="464"/>
      <c r="BA93" s="540">
        <f t="shared" si="31"/>
        <v>48</v>
      </c>
    </row>
    <row r="94" spans="1:53" ht="16.5" thickBot="1" x14ac:dyDescent="0.3">
      <c r="A94" s="897"/>
      <c r="B94" s="511" t="s">
        <v>204</v>
      </c>
      <c r="C94" s="466" t="s">
        <v>126</v>
      </c>
      <c r="D94" s="461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62"/>
      <c r="Q94" s="462"/>
      <c r="R94" s="496"/>
      <c r="S94" s="496"/>
      <c r="T94" s="522"/>
      <c r="U94" s="719">
        <f t="shared" si="29"/>
        <v>0</v>
      </c>
      <c r="V94" s="403" t="s">
        <v>186</v>
      </c>
      <c r="W94" s="404" t="s">
        <v>186</v>
      </c>
      <c r="X94" s="405"/>
      <c r="Y94" s="401"/>
      <c r="Z94" s="401"/>
      <c r="AA94" s="401"/>
      <c r="AB94" s="401"/>
      <c r="AC94" s="401"/>
      <c r="AD94" s="401"/>
      <c r="AE94" s="401"/>
      <c r="AF94" s="401"/>
      <c r="AG94" s="401"/>
      <c r="AH94" s="496"/>
      <c r="AI94" s="496"/>
      <c r="AJ94" s="496"/>
      <c r="AK94" s="425"/>
      <c r="AL94" s="621"/>
      <c r="AM94" s="621"/>
      <c r="AN94" s="621"/>
      <c r="AO94" s="621"/>
      <c r="AP94" s="623"/>
      <c r="AQ94" s="623"/>
      <c r="AR94" s="623"/>
      <c r="AS94" s="623"/>
      <c r="AT94" s="623"/>
      <c r="AU94" s="623"/>
      <c r="AV94" s="516"/>
      <c r="AW94" s="735">
        <f t="shared" si="30"/>
        <v>0</v>
      </c>
      <c r="AX94" s="403" t="s">
        <v>186</v>
      </c>
      <c r="AY94" s="410" t="s">
        <v>186</v>
      </c>
      <c r="AZ94" s="464" t="s">
        <v>186</v>
      </c>
      <c r="BA94" s="540">
        <f t="shared" si="31"/>
        <v>0</v>
      </c>
    </row>
    <row r="95" spans="1:53" ht="26.25" thickBot="1" x14ac:dyDescent="0.3">
      <c r="A95" s="897"/>
      <c r="B95" s="492" t="s">
        <v>205</v>
      </c>
      <c r="C95" s="466" t="s">
        <v>127</v>
      </c>
      <c r="D95" s="461">
        <v>18</v>
      </c>
      <c r="E95" s="425">
        <v>18</v>
      </c>
      <c r="F95" s="425">
        <v>18</v>
      </c>
      <c r="G95" s="425">
        <v>18</v>
      </c>
      <c r="H95" s="425">
        <v>18</v>
      </c>
      <c r="I95" s="425">
        <v>18</v>
      </c>
      <c r="J95" s="425">
        <v>18</v>
      </c>
      <c r="K95" s="425">
        <v>18</v>
      </c>
      <c r="L95" s="425">
        <v>18</v>
      </c>
      <c r="M95" s="425">
        <v>18</v>
      </c>
      <c r="N95" s="425">
        <v>18</v>
      </c>
      <c r="O95" s="425">
        <v>18</v>
      </c>
      <c r="P95" s="462">
        <v>18</v>
      </c>
      <c r="Q95" s="462">
        <v>18</v>
      </c>
      <c r="R95" s="496"/>
      <c r="S95" s="496"/>
      <c r="T95" s="426"/>
      <c r="U95" s="719">
        <f t="shared" si="29"/>
        <v>252</v>
      </c>
      <c r="V95" s="403" t="s">
        <v>186</v>
      </c>
      <c r="W95" s="404" t="s">
        <v>186</v>
      </c>
      <c r="X95" s="461"/>
      <c r="Y95" s="425"/>
      <c r="Z95" s="425"/>
      <c r="AA95" s="425"/>
      <c r="AB95" s="425"/>
      <c r="AC95" s="425"/>
      <c r="AD95" s="425"/>
      <c r="AE95" s="425"/>
      <c r="AF95" s="425"/>
      <c r="AG95" s="462"/>
      <c r="AH95" s="496"/>
      <c r="AI95" s="496"/>
      <c r="AJ95" s="496"/>
      <c r="AK95" s="425"/>
      <c r="AL95" s="621"/>
      <c r="AM95" s="621"/>
      <c r="AN95" s="621"/>
      <c r="AO95" s="621"/>
      <c r="AP95" s="623"/>
      <c r="AQ95" s="623"/>
      <c r="AR95" s="623"/>
      <c r="AS95" s="623"/>
      <c r="AT95" s="623"/>
      <c r="AU95" s="623"/>
      <c r="AV95" s="516"/>
      <c r="AW95" s="735">
        <f t="shared" si="30"/>
        <v>0</v>
      </c>
      <c r="AX95" s="403" t="s">
        <v>186</v>
      </c>
      <c r="AY95" s="410" t="s">
        <v>186</v>
      </c>
      <c r="AZ95" s="464" t="s">
        <v>186</v>
      </c>
      <c r="BA95" s="540">
        <f t="shared" si="31"/>
        <v>252</v>
      </c>
    </row>
    <row r="96" spans="1:53" ht="26.25" thickBot="1" x14ac:dyDescent="0.3">
      <c r="A96" s="897"/>
      <c r="B96" s="493" t="s">
        <v>206</v>
      </c>
      <c r="C96" s="466" t="s">
        <v>89</v>
      </c>
      <c r="D96" s="461"/>
      <c r="E96" s="425"/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62"/>
      <c r="Q96" s="462"/>
      <c r="R96" s="462"/>
      <c r="S96" s="462"/>
      <c r="T96" s="519"/>
      <c r="U96" s="719">
        <f t="shared" si="29"/>
        <v>0</v>
      </c>
      <c r="V96" s="403" t="s">
        <v>186</v>
      </c>
      <c r="W96" s="404" t="s">
        <v>186</v>
      </c>
      <c r="X96" s="461"/>
      <c r="Y96" s="425"/>
      <c r="Z96" s="425"/>
      <c r="AA96" s="425"/>
      <c r="AB96" s="425"/>
      <c r="AC96" s="425"/>
      <c r="AD96" s="425"/>
      <c r="AE96" s="425"/>
      <c r="AF96" s="425"/>
      <c r="AG96" s="462"/>
      <c r="AH96" s="496"/>
      <c r="AI96" s="496"/>
      <c r="AJ96" s="496"/>
      <c r="AK96" s="523"/>
      <c r="AL96" s="621"/>
      <c r="AM96" s="621"/>
      <c r="AN96" s="621"/>
      <c r="AO96" s="621"/>
      <c r="AP96" s="623"/>
      <c r="AQ96" s="623"/>
      <c r="AR96" s="623"/>
      <c r="AS96" s="623"/>
      <c r="AT96" s="623"/>
      <c r="AU96" s="623"/>
      <c r="AV96" s="516"/>
      <c r="AW96" s="735">
        <f t="shared" si="30"/>
        <v>0</v>
      </c>
      <c r="AX96" s="403" t="s">
        <v>186</v>
      </c>
      <c r="AY96" s="410" t="s">
        <v>186</v>
      </c>
      <c r="AZ96" s="464" t="s">
        <v>186</v>
      </c>
      <c r="BA96" s="540">
        <f t="shared" si="31"/>
        <v>0</v>
      </c>
    </row>
    <row r="97" spans="1:53" ht="26.25" thickBot="1" x14ac:dyDescent="0.3">
      <c r="A97" s="897"/>
      <c r="B97" s="494" t="s">
        <v>207</v>
      </c>
      <c r="C97" s="466" t="s">
        <v>90</v>
      </c>
      <c r="D97" s="461">
        <v>6</v>
      </c>
      <c r="E97" s="425">
        <v>6</v>
      </c>
      <c r="F97" s="425">
        <v>6</v>
      </c>
      <c r="G97" s="425">
        <v>6</v>
      </c>
      <c r="H97" s="425">
        <v>6</v>
      </c>
      <c r="I97" s="425">
        <v>6</v>
      </c>
      <c r="J97" s="425">
        <v>6</v>
      </c>
      <c r="K97" s="425">
        <v>6</v>
      </c>
      <c r="L97" s="425">
        <v>6</v>
      </c>
      <c r="M97" s="425">
        <v>6</v>
      </c>
      <c r="N97" s="425">
        <v>6</v>
      </c>
      <c r="O97" s="425">
        <v>6</v>
      </c>
      <c r="P97" s="462">
        <v>6</v>
      </c>
      <c r="Q97" s="462">
        <v>6</v>
      </c>
      <c r="R97" s="462"/>
      <c r="S97" s="462"/>
      <c r="T97" s="426"/>
      <c r="U97" s="719">
        <f t="shared" si="29"/>
        <v>84</v>
      </c>
      <c r="V97" s="403" t="s">
        <v>186</v>
      </c>
      <c r="W97" s="404" t="s">
        <v>186</v>
      </c>
      <c r="X97" s="461">
        <v>20</v>
      </c>
      <c r="Y97" s="425">
        <v>18</v>
      </c>
      <c r="Z97" s="425">
        <v>20</v>
      </c>
      <c r="AA97" s="425">
        <v>18</v>
      </c>
      <c r="AB97" s="425">
        <v>20</v>
      </c>
      <c r="AC97" s="425">
        <v>18</v>
      </c>
      <c r="AD97" s="425">
        <v>20</v>
      </c>
      <c r="AE97" s="425">
        <v>18</v>
      </c>
      <c r="AF97" s="425">
        <v>20</v>
      </c>
      <c r="AG97" s="462">
        <v>20</v>
      </c>
      <c r="AH97" s="496"/>
      <c r="AI97" s="496"/>
      <c r="AJ97" s="496"/>
      <c r="AK97" s="425"/>
      <c r="AL97" s="621"/>
      <c r="AM97" s="621"/>
      <c r="AN97" s="621"/>
      <c r="AO97" s="621"/>
      <c r="AP97" s="623"/>
      <c r="AQ97" s="623"/>
      <c r="AR97" s="623"/>
      <c r="AS97" s="623"/>
      <c r="AT97" s="623"/>
      <c r="AU97" s="623"/>
      <c r="AV97" s="516"/>
      <c r="AW97" s="735">
        <f t="shared" si="30"/>
        <v>192</v>
      </c>
      <c r="AX97" s="403" t="s">
        <v>186</v>
      </c>
      <c r="AY97" s="410" t="s">
        <v>186</v>
      </c>
      <c r="AZ97" s="464" t="s">
        <v>186</v>
      </c>
      <c r="BA97" s="540">
        <f t="shared" si="31"/>
        <v>276</v>
      </c>
    </row>
    <row r="98" spans="1:53" ht="15.75" thickBot="1" x14ac:dyDescent="0.3">
      <c r="A98" s="898"/>
      <c r="B98" s="467" t="s">
        <v>191</v>
      </c>
      <c r="C98" s="468" t="s">
        <v>192</v>
      </c>
      <c r="D98" s="469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>
        <v>36</v>
      </c>
      <c r="S98" s="470"/>
      <c r="T98" s="542"/>
      <c r="U98" s="719">
        <f t="shared" si="29"/>
        <v>36</v>
      </c>
      <c r="V98" s="733" t="s">
        <v>186</v>
      </c>
      <c r="W98" s="734" t="s">
        <v>186</v>
      </c>
      <c r="X98" s="469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622"/>
      <c r="AM98" s="622"/>
      <c r="AN98" s="622"/>
      <c r="AO98" s="622"/>
      <c r="AP98" s="624"/>
      <c r="AQ98" s="624"/>
      <c r="AR98" s="624"/>
      <c r="AS98" s="624"/>
      <c r="AT98" s="624"/>
      <c r="AU98" s="624"/>
      <c r="AV98" s="474"/>
      <c r="AW98" s="735">
        <f t="shared" si="30"/>
        <v>0</v>
      </c>
      <c r="AX98" s="403" t="s">
        <v>186</v>
      </c>
      <c r="AY98" s="398" t="s">
        <v>186</v>
      </c>
      <c r="AZ98" s="404" t="s">
        <v>186</v>
      </c>
      <c r="BA98" s="540">
        <f t="shared" si="31"/>
        <v>36</v>
      </c>
    </row>
    <row r="99" spans="1:53" ht="15.75" thickBot="1" x14ac:dyDescent="0.3">
      <c r="A99" s="898"/>
      <c r="B99" s="467" t="s">
        <v>193</v>
      </c>
      <c r="C99" s="468" t="s">
        <v>56</v>
      </c>
      <c r="D99" s="469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>
        <v>36</v>
      </c>
      <c r="T99" s="471"/>
      <c r="U99" s="719">
        <f t="shared" si="29"/>
        <v>36</v>
      </c>
      <c r="V99" s="733" t="s">
        <v>186</v>
      </c>
      <c r="W99" s="734" t="s">
        <v>186</v>
      </c>
      <c r="X99" s="469"/>
      <c r="Y99" s="470"/>
      <c r="Z99" s="470"/>
      <c r="AA99" s="470"/>
      <c r="AB99" s="470"/>
      <c r="AC99" s="470"/>
      <c r="AD99" s="470"/>
      <c r="AE99" s="470"/>
      <c r="AF99" s="470"/>
      <c r="AG99" s="470"/>
      <c r="AH99" s="470">
        <v>36</v>
      </c>
      <c r="AI99" s="470">
        <v>36</v>
      </c>
      <c r="AJ99" s="470">
        <v>36</v>
      </c>
      <c r="AK99" s="470"/>
      <c r="AL99" s="622"/>
      <c r="AM99" s="622"/>
      <c r="AN99" s="622"/>
      <c r="AO99" s="622"/>
      <c r="AP99" s="624"/>
      <c r="AQ99" s="624"/>
      <c r="AR99" s="624"/>
      <c r="AS99" s="624"/>
      <c r="AT99" s="624"/>
      <c r="AU99" s="624"/>
      <c r="AV99" s="474"/>
      <c r="AW99" s="735">
        <f t="shared" si="30"/>
        <v>108</v>
      </c>
      <c r="AX99" s="403" t="s">
        <v>186</v>
      </c>
      <c r="AY99" s="398" t="s">
        <v>186</v>
      </c>
      <c r="AZ99" s="637" t="s">
        <v>186</v>
      </c>
      <c r="BA99" s="540">
        <f t="shared" si="31"/>
        <v>144</v>
      </c>
    </row>
    <row r="100" spans="1:53" ht="15.75" thickBot="1" x14ac:dyDescent="0.3">
      <c r="A100" s="898"/>
      <c r="B100" s="467"/>
      <c r="C100" s="512" t="s">
        <v>210</v>
      </c>
      <c r="D100" s="469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1"/>
      <c r="U100" s="719">
        <f t="shared" si="29"/>
        <v>0</v>
      </c>
      <c r="V100" s="733" t="s">
        <v>186</v>
      </c>
      <c r="W100" s="734" t="s">
        <v>186</v>
      </c>
      <c r="X100" s="469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500">
        <v>36</v>
      </c>
      <c r="AM100" s="500">
        <v>36</v>
      </c>
      <c r="AN100" s="500">
        <v>36</v>
      </c>
      <c r="AO100" s="500">
        <v>36</v>
      </c>
      <c r="AP100" s="624"/>
      <c r="AQ100" s="624"/>
      <c r="AR100" s="624"/>
      <c r="AS100" s="624"/>
      <c r="AT100" s="624"/>
      <c r="AU100" s="624"/>
      <c r="AV100" s="474"/>
      <c r="AW100" s="735">
        <f t="shared" si="30"/>
        <v>144</v>
      </c>
      <c r="AX100" s="403" t="s">
        <v>186</v>
      </c>
      <c r="AY100" s="398" t="s">
        <v>186</v>
      </c>
      <c r="AZ100" s="404" t="s">
        <v>186</v>
      </c>
      <c r="BA100" s="540">
        <f t="shared" si="31"/>
        <v>144</v>
      </c>
    </row>
    <row r="101" spans="1:53" ht="15.75" thickBot="1" x14ac:dyDescent="0.3">
      <c r="A101" s="899"/>
      <c r="B101" s="467"/>
      <c r="C101" s="513" t="s">
        <v>211</v>
      </c>
      <c r="D101" s="477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1"/>
      <c r="U101" s="719">
        <f t="shared" si="29"/>
        <v>0</v>
      </c>
      <c r="V101" s="472" t="s">
        <v>186</v>
      </c>
      <c r="W101" s="473" t="s">
        <v>186</v>
      </c>
      <c r="X101" s="469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500"/>
      <c r="AM101" s="500"/>
      <c r="AN101" s="500"/>
      <c r="AO101" s="500"/>
      <c r="AP101" s="500">
        <v>36</v>
      </c>
      <c r="AQ101" s="500">
        <v>36</v>
      </c>
      <c r="AR101" s="500">
        <v>36</v>
      </c>
      <c r="AS101" s="500">
        <v>36</v>
      </c>
      <c r="AT101" s="500">
        <v>36</v>
      </c>
      <c r="AU101" s="500">
        <v>36</v>
      </c>
      <c r="AV101" s="474"/>
      <c r="AW101" s="735">
        <f t="shared" si="30"/>
        <v>216</v>
      </c>
      <c r="AX101" s="475" t="s">
        <v>186</v>
      </c>
      <c r="AY101" s="398" t="s">
        <v>186</v>
      </c>
      <c r="AZ101" s="476" t="s">
        <v>186</v>
      </c>
      <c r="BA101" s="540">
        <f t="shared" si="31"/>
        <v>216</v>
      </c>
    </row>
    <row r="102" spans="1:53" x14ac:dyDescent="0.25">
      <c r="A102" s="900" t="s">
        <v>187</v>
      </c>
      <c r="B102" s="901"/>
      <c r="C102" s="902"/>
      <c r="D102" s="479">
        <f>SUM(D88:D97)</f>
        <v>36</v>
      </c>
      <c r="E102" s="479">
        <f t="shared" ref="E102:T102" si="32">SUM(E88:E97)</f>
        <v>36</v>
      </c>
      <c r="F102" s="479">
        <f t="shared" si="32"/>
        <v>36</v>
      </c>
      <c r="G102" s="479">
        <f t="shared" si="32"/>
        <v>36</v>
      </c>
      <c r="H102" s="479">
        <f t="shared" si="32"/>
        <v>36</v>
      </c>
      <c r="I102" s="479">
        <f t="shared" si="32"/>
        <v>36</v>
      </c>
      <c r="J102" s="479">
        <f t="shared" si="32"/>
        <v>36</v>
      </c>
      <c r="K102" s="479">
        <f t="shared" si="32"/>
        <v>36</v>
      </c>
      <c r="L102" s="479">
        <f t="shared" si="32"/>
        <v>36</v>
      </c>
      <c r="M102" s="479">
        <f t="shared" si="32"/>
        <v>36</v>
      </c>
      <c r="N102" s="479">
        <f t="shared" si="32"/>
        <v>36</v>
      </c>
      <c r="O102" s="479">
        <f t="shared" si="32"/>
        <v>36</v>
      </c>
      <c r="P102" s="479">
        <f t="shared" si="32"/>
        <v>36</v>
      </c>
      <c r="Q102" s="479">
        <f t="shared" si="32"/>
        <v>36</v>
      </c>
      <c r="R102" s="479">
        <f>SUM(R88:R101)</f>
        <v>36</v>
      </c>
      <c r="S102" s="479">
        <f t="shared" si="32"/>
        <v>0</v>
      </c>
      <c r="T102" s="479">
        <f t="shared" si="32"/>
        <v>0</v>
      </c>
      <c r="U102" s="389">
        <f>SUM(U88:U101)</f>
        <v>576</v>
      </c>
      <c r="V102" s="390" t="s">
        <v>186</v>
      </c>
      <c r="W102" s="391" t="s">
        <v>186</v>
      </c>
      <c r="X102" s="419">
        <f>SUM(X88:X101)</f>
        <v>36</v>
      </c>
      <c r="Y102" s="419">
        <f t="shared" ref="Y102:AV102" si="33">SUM(Y88:Y101)</f>
        <v>36</v>
      </c>
      <c r="Z102" s="419">
        <f t="shared" si="33"/>
        <v>36</v>
      </c>
      <c r="AA102" s="419">
        <f t="shared" si="33"/>
        <v>36</v>
      </c>
      <c r="AB102" s="419">
        <f t="shared" si="33"/>
        <v>36</v>
      </c>
      <c r="AC102" s="419">
        <f t="shared" si="33"/>
        <v>36</v>
      </c>
      <c r="AD102" s="419">
        <f t="shared" si="33"/>
        <v>36</v>
      </c>
      <c r="AE102" s="419">
        <f t="shared" si="33"/>
        <v>36</v>
      </c>
      <c r="AF102" s="419">
        <f t="shared" si="33"/>
        <v>36</v>
      </c>
      <c r="AG102" s="419">
        <f t="shared" si="33"/>
        <v>36</v>
      </c>
      <c r="AH102" s="419">
        <f t="shared" si="33"/>
        <v>36</v>
      </c>
      <c r="AI102" s="419">
        <f t="shared" si="33"/>
        <v>36</v>
      </c>
      <c r="AJ102" s="419">
        <f t="shared" si="33"/>
        <v>36</v>
      </c>
      <c r="AK102" s="419">
        <f t="shared" si="33"/>
        <v>0</v>
      </c>
      <c r="AL102" s="419">
        <f t="shared" si="33"/>
        <v>36</v>
      </c>
      <c r="AM102" s="419">
        <f t="shared" si="33"/>
        <v>36</v>
      </c>
      <c r="AN102" s="419">
        <f t="shared" si="33"/>
        <v>36</v>
      </c>
      <c r="AO102" s="419">
        <f t="shared" si="33"/>
        <v>36</v>
      </c>
      <c r="AP102" s="419">
        <f t="shared" si="33"/>
        <v>36</v>
      </c>
      <c r="AQ102" s="419">
        <f t="shared" si="33"/>
        <v>36</v>
      </c>
      <c r="AR102" s="419">
        <f t="shared" si="33"/>
        <v>36</v>
      </c>
      <c r="AS102" s="419">
        <f t="shared" si="33"/>
        <v>36</v>
      </c>
      <c r="AT102" s="419">
        <f t="shared" si="33"/>
        <v>36</v>
      </c>
      <c r="AU102" s="419">
        <f t="shared" si="33"/>
        <v>36</v>
      </c>
      <c r="AV102" s="419">
        <f t="shared" si="33"/>
        <v>0</v>
      </c>
      <c r="AW102" s="421">
        <f>SUM(AW88:AW101)</f>
        <v>828</v>
      </c>
      <c r="AX102" s="390" t="s">
        <v>186</v>
      </c>
      <c r="AY102" s="422" t="s">
        <v>186</v>
      </c>
      <c r="AZ102" s="391" t="s">
        <v>186</v>
      </c>
      <c r="BA102" s="480">
        <f>AW102+U102</f>
        <v>1404</v>
      </c>
    </row>
    <row r="103" spans="1:53" x14ac:dyDescent="0.25">
      <c r="A103" s="887" t="s">
        <v>188</v>
      </c>
      <c r="B103" s="888"/>
      <c r="C103" s="889"/>
      <c r="D103" s="400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2"/>
      <c r="U103" s="412"/>
      <c r="V103" s="403" t="s">
        <v>186</v>
      </c>
      <c r="W103" s="404" t="s">
        <v>186</v>
      </c>
      <c r="X103" s="405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25"/>
      <c r="AV103" s="426"/>
      <c r="AW103" s="427"/>
      <c r="AX103" s="403" t="s">
        <v>186</v>
      </c>
      <c r="AY103" s="410" t="s">
        <v>186</v>
      </c>
      <c r="AZ103" s="404" t="s">
        <v>186</v>
      </c>
      <c r="BA103" s="480"/>
    </row>
    <row r="104" spans="1:53" x14ac:dyDescent="0.25">
      <c r="A104" s="887" t="s">
        <v>47</v>
      </c>
      <c r="B104" s="888"/>
      <c r="C104" s="889"/>
      <c r="D104" s="400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2">
        <v>36</v>
      </c>
      <c r="U104" s="412">
        <v>36</v>
      </c>
      <c r="V104" s="403" t="s">
        <v>186</v>
      </c>
      <c r="W104" s="404" t="s">
        <v>186</v>
      </c>
      <c r="X104" s="405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>
        <v>36</v>
      </c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28"/>
      <c r="AV104" s="407"/>
      <c r="AW104" s="427">
        <f>AV104+AU104+AT104+AS104+AR104+AQ104+AP104+AO104+AN104+AM104+AL104+AK104+AJ104+AI104+AH104+AG104+AF104+AE104+AD104+AC104+AB104+AA104+Z104+Y104+X104</f>
        <v>36</v>
      </c>
      <c r="AX104" s="403" t="s">
        <v>186</v>
      </c>
      <c r="AY104" s="410" t="s">
        <v>186</v>
      </c>
      <c r="AZ104" s="404" t="s">
        <v>186</v>
      </c>
      <c r="BA104" s="480">
        <f>SUM(U104+AW104)</f>
        <v>72</v>
      </c>
    </row>
    <row r="105" spans="1:53" ht="15.75" thickBot="1" x14ac:dyDescent="0.3">
      <c r="A105" s="884" t="s">
        <v>189</v>
      </c>
      <c r="B105" s="885"/>
      <c r="C105" s="886"/>
      <c r="D105" s="429">
        <f>D104+D103+D102</f>
        <v>36</v>
      </c>
      <c r="E105" s="429">
        <f t="shared" ref="E105:T105" si="34">E104+E103+E102</f>
        <v>36</v>
      </c>
      <c r="F105" s="429">
        <f t="shared" si="34"/>
        <v>36</v>
      </c>
      <c r="G105" s="429">
        <f t="shared" si="34"/>
        <v>36</v>
      </c>
      <c r="H105" s="429">
        <f t="shared" si="34"/>
        <v>36</v>
      </c>
      <c r="I105" s="429">
        <f t="shared" si="34"/>
        <v>36</v>
      </c>
      <c r="J105" s="429">
        <f t="shared" si="34"/>
        <v>36</v>
      </c>
      <c r="K105" s="429">
        <f t="shared" si="34"/>
        <v>36</v>
      </c>
      <c r="L105" s="429">
        <f t="shared" si="34"/>
        <v>36</v>
      </c>
      <c r="M105" s="429">
        <f t="shared" si="34"/>
        <v>36</v>
      </c>
      <c r="N105" s="429">
        <f t="shared" si="34"/>
        <v>36</v>
      </c>
      <c r="O105" s="429">
        <f t="shared" si="34"/>
        <v>36</v>
      </c>
      <c r="P105" s="429">
        <f t="shared" si="34"/>
        <v>36</v>
      </c>
      <c r="Q105" s="429">
        <f t="shared" si="34"/>
        <v>36</v>
      </c>
      <c r="R105" s="429">
        <f t="shared" si="34"/>
        <v>36</v>
      </c>
      <c r="S105" s="429">
        <f t="shared" si="34"/>
        <v>0</v>
      </c>
      <c r="T105" s="429">
        <f t="shared" si="34"/>
        <v>36</v>
      </c>
      <c r="U105" s="482">
        <f>U102+U104</f>
        <v>612</v>
      </c>
      <c r="V105" s="434" t="s">
        <v>186</v>
      </c>
      <c r="W105" s="435" t="s">
        <v>186</v>
      </c>
      <c r="X105" s="436">
        <f>X104+X103+X102</f>
        <v>36</v>
      </c>
      <c r="Y105" s="436">
        <f t="shared" ref="Y105:AV105" si="35">Y104+Y103+Y102</f>
        <v>36</v>
      </c>
      <c r="Z105" s="436">
        <f t="shared" si="35"/>
        <v>36</v>
      </c>
      <c r="AA105" s="436">
        <f t="shared" si="35"/>
        <v>36</v>
      </c>
      <c r="AB105" s="436">
        <f t="shared" si="35"/>
        <v>36</v>
      </c>
      <c r="AC105" s="436">
        <f t="shared" si="35"/>
        <v>36</v>
      </c>
      <c r="AD105" s="436">
        <f t="shared" si="35"/>
        <v>36</v>
      </c>
      <c r="AE105" s="436">
        <f t="shared" si="35"/>
        <v>36</v>
      </c>
      <c r="AF105" s="436">
        <f t="shared" si="35"/>
        <v>36</v>
      </c>
      <c r="AG105" s="436">
        <f t="shared" si="35"/>
        <v>36</v>
      </c>
      <c r="AH105" s="436">
        <f t="shared" si="35"/>
        <v>36</v>
      </c>
      <c r="AI105" s="436">
        <f t="shared" si="35"/>
        <v>36</v>
      </c>
      <c r="AJ105" s="436">
        <f t="shared" si="35"/>
        <v>36</v>
      </c>
      <c r="AK105" s="436">
        <f t="shared" si="35"/>
        <v>36</v>
      </c>
      <c r="AL105" s="436">
        <f t="shared" si="35"/>
        <v>36</v>
      </c>
      <c r="AM105" s="436">
        <f t="shared" si="35"/>
        <v>36</v>
      </c>
      <c r="AN105" s="436">
        <f t="shared" si="35"/>
        <v>36</v>
      </c>
      <c r="AO105" s="436">
        <f t="shared" si="35"/>
        <v>36</v>
      </c>
      <c r="AP105" s="436">
        <f t="shared" si="35"/>
        <v>36</v>
      </c>
      <c r="AQ105" s="436">
        <f t="shared" si="35"/>
        <v>36</v>
      </c>
      <c r="AR105" s="436">
        <f t="shared" si="35"/>
        <v>36</v>
      </c>
      <c r="AS105" s="436">
        <f t="shared" si="35"/>
        <v>36</v>
      </c>
      <c r="AT105" s="436">
        <f t="shared" si="35"/>
        <v>36</v>
      </c>
      <c r="AU105" s="436">
        <f t="shared" si="35"/>
        <v>36</v>
      </c>
      <c r="AV105" s="436">
        <f t="shared" si="35"/>
        <v>0</v>
      </c>
      <c r="AW105" s="439">
        <f>AV105+AU105+AT105+AS105+AR105+AQ105+AP105+AO105+AN105+AM105+AL105+AK105+AJ105+AI105+AH105+AG105+AF105+AE105+AD105+AC105+AB105+AA105+Z105+Y105+X105</f>
        <v>864</v>
      </c>
      <c r="AX105" s="440" t="s">
        <v>186</v>
      </c>
      <c r="AY105" s="441" t="s">
        <v>186</v>
      </c>
      <c r="AZ105" s="442" t="s">
        <v>186</v>
      </c>
      <c r="BA105" s="483">
        <f>BA102+BA104</f>
        <v>1476</v>
      </c>
    </row>
  </sheetData>
  <mergeCells count="92">
    <mergeCell ref="AW4:AZ4"/>
    <mergeCell ref="BA4:BA8"/>
    <mergeCell ref="U5:U6"/>
    <mergeCell ref="AW5:AW6"/>
    <mergeCell ref="D7:AZ7"/>
    <mergeCell ref="Q4:U4"/>
    <mergeCell ref="V4:Z4"/>
    <mergeCell ref="AA4:AD4"/>
    <mergeCell ref="AE4:AH4"/>
    <mergeCell ref="AI4:AM4"/>
    <mergeCell ref="AN4:AQ4"/>
    <mergeCell ref="M4:P4"/>
    <mergeCell ref="D4:G4"/>
    <mergeCell ref="H4:L4"/>
    <mergeCell ref="A26:C26"/>
    <mergeCell ref="A27:C27"/>
    <mergeCell ref="A28:C28"/>
    <mergeCell ref="A9:A25"/>
    <mergeCell ref="AR4:AV4"/>
    <mergeCell ref="A4:A8"/>
    <mergeCell ref="B4:B8"/>
    <mergeCell ref="C4:C8"/>
    <mergeCell ref="BA31:BA35"/>
    <mergeCell ref="D31:G31"/>
    <mergeCell ref="H31:L31"/>
    <mergeCell ref="M31:P31"/>
    <mergeCell ref="Q31:U31"/>
    <mergeCell ref="V31:Z31"/>
    <mergeCell ref="AA31:AD31"/>
    <mergeCell ref="AW32:AW33"/>
    <mergeCell ref="A53:C53"/>
    <mergeCell ref="AE31:AH31"/>
    <mergeCell ref="AI31:AM31"/>
    <mergeCell ref="AN31:AQ31"/>
    <mergeCell ref="AR31:AV31"/>
    <mergeCell ref="A31:A35"/>
    <mergeCell ref="B31:B35"/>
    <mergeCell ref="C31:C35"/>
    <mergeCell ref="U32:U33"/>
    <mergeCell ref="D34:AZ34"/>
    <mergeCell ref="A36:A51"/>
    <mergeCell ref="A52:C52"/>
    <mergeCell ref="AW31:AZ31"/>
    <mergeCell ref="A54:C54"/>
    <mergeCell ref="A55:C55"/>
    <mergeCell ref="A57:A61"/>
    <mergeCell ref="B57:B61"/>
    <mergeCell ref="C57:C61"/>
    <mergeCell ref="BA57:BA61"/>
    <mergeCell ref="A62:A77"/>
    <mergeCell ref="A78:C78"/>
    <mergeCell ref="A79:C79"/>
    <mergeCell ref="A80:C80"/>
    <mergeCell ref="U58:U59"/>
    <mergeCell ref="AW58:AW59"/>
    <mergeCell ref="D60:AZ60"/>
    <mergeCell ref="H57:L57"/>
    <mergeCell ref="M57:P57"/>
    <mergeCell ref="Q57:U57"/>
    <mergeCell ref="V57:Z57"/>
    <mergeCell ref="AA57:AD57"/>
    <mergeCell ref="AE57:AH57"/>
    <mergeCell ref="D57:G57"/>
    <mergeCell ref="AI57:AM57"/>
    <mergeCell ref="BA83:BA87"/>
    <mergeCell ref="D83:G83"/>
    <mergeCell ref="H83:L83"/>
    <mergeCell ref="M83:P83"/>
    <mergeCell ref="Q83:U83"/>
    <mergeCell ref="V83:Z83"/>
    <mergeCell ref="AA83:AD83"/>
    <mergeCell ref="AE83:AH83"/>
    <mergeCell ref="AI83:AM83"/>
    <mergeCell ref="AN83:AQ83"/>
    <mergeCell ref="AR83:AV83"/>
    <mergeCell ref="AW83:AZ83"/>
    <mergeCell ref="A29:C29"/>
    <mergeCell ref="A104:C104"/>
    <mergeCell ref="A105:C105"/>
    <mergeCell ref="U84:U85"/>
    <mergeCell ref="AW84:AW85"/>
    <mergeCell ref="D86:AZ86"/>
    <mergeCell ref="A88:A101"/>
    <mergeCell ref="A102:C102"/>
    <mergeCell ref="A103:C103"/>
    <mergeCell ref="A83:A87"/>
    <mergeCell ref="B83:B87"/>
    <mergeCell ref="C83:C87"/>
    <mergeCell ref="A81:C81"/>
    <mergeCell ref="AN57:AQ57"/>
    <mergeCell ref="AR57:AV57"/>
    <mergeCell ref="AW57:AZ57"/>
  </mergeCells>
  <pageMargins left="0.19685039370078741" right="0.19685039370078741" top="0.74803149606299213" bottom="0.74803149606299213" header="0.31496062992125984" footer="0.31496062992125984"/>
  <pageSetup paperSize="9" scale="55" orientation="landscape" r:id="rId1"/>
  <rowBreaks count="2" manualBreakCount="2">
    <brk id="29" max="16383" man="1"/>
    <brk id="55" max="57" man="1"/>
  </rowBreaks>
  <colBreaks count="1" manualBreakCount="1">
    <brk id="53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workbookViewId="0">
      <selection activeCell="O17" sqref="O17"/>
    </sheetView>
  </sheetViews>
  <sheetFormatPr defaultRowHeight="15" x14ac:dyDescent="0.25"/>
  <cols>
    <col min="1" max="1" width="6" customWidth="1"/>
    <col min="2" max="2" width="97.7109375" customWidth="1"/>
  </cols>
  <sheetData>
    <row r="1" spans="1:14" ht="15.75" x14ac:dyDescent="0.25">
      <c r="A1" s="700" t="s">
        <v>67</v>
      </c>
      <c r="B1" s="701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 thickBot="1" x14ac:dyDescent="0.3">
      <c r="A2" s="702"/>
      <c r="B2" s="702"/>
    </row>
    <row r="3" spans="1:14" ht="16.5" thickBot="1" x14ac:dyDescent="0.3">
      <c r="A3" s="703" t="s">
        <v>68</v>
      </c>
      <c r="B3" s="704" t="s">
        <v>69</v>
      </c>
    </row>
    <row r="4" spans="1:14" ht="16.5" thickBot="1" x14ac:dyDescent="0.3">
      <c r="A4" s="705"/>
      <c r="B4" s="706" t="s">
        <v>70</v>
      </c>
    </row>
    <row r="5" spans="1:14" ht="15.75" x14ac:dyDescent="0.25">
      <c r="A5" s="707">
        <v>1</v>
      </c>
      <c r="B5" s="705" t="s">
        <v>240</v>
      </c>
    </row>
    <row r="6" spans="1:14" ht="15.75" x14ac:dyDescent="0.25">
      <c r="A6" s="707">
        <v>2</v>
      </c>
      <c r="B6" s="707" t="s">
        <v>241</v>
      </c>
    </row>
    <row r="7" spans="1:14" ht="15.75" x14ac:dyDescent="0.25">
      <c r="A7" s="707">
        <v>3</v>
      </c>
      <c r="B7" s="707" t="s">
        <v>242</v>
      </c>
    </row>
    <row r="8" spans="1:14" ht="15.75" x14ac:dyDescent="0.25">
      <c r="A8" s="707">
        <v>4</v>
      </c>
      <c r="B8" s="707" t="s">
        <v>243</v>
      </c>
    </row>
    <row r="9" spans="1:14" ht="15.75" x14ac:dyDescent="0.25">
      <c r="A9" s="707">
        <v>5</v>
      </c>
      <c r="B9" s="707" t="s">
        <v>296</v>
      </c>
    </row>
    <row r="10" spans="1:14" ht="15.75" x14ac:dyDescent="0.25">
      <c r="A10" s="707">
        <v>6</v>
      </c>
      <c r="B10" s="707" t="s">
        <v>244</v>
      </c>
    </row>
    <row r="11" spans="1:14" ht="15.75" x14ac:dyDescent="0.25">
      <c r="A11" s="707">
        <v>7</v>
      </c>
      <c r="B11" s="707" t="s">
        <v>245</v>
      </c>
    </row>
    <row r="12" spans="1:14" ht="15.75" x14ac:dyDescent="0.25">
      <c r="A12" s="707">
        <v>8</v>
      </c>
      <c r="B12" s="707" t="s">
        <v>246</v>
      </c>
    </row>
    <row r="13" spans="1:14" ht="15.75" x14ac:dyDescent="0.25">
      <c r="A13" s="707">
        <v>9</v>
      </c>
      <c r="B13" s="707" t="s">
        <v>247</v>
      </c>
    </row>
    <row r="14" spans="1:14" ht="15.75" x14ac:dyDescent="0.25">
      <c r="A14" s="707">
        <v>10</v>
      </c>
      <c r="B14" s="707" t="s">
        <v>248</v>
      </c>
    </row>
    <row r="15" spans="1:14" ht="15.75" x14ac:dyDescent="0.25">
      <c r="A15" s="707">
        <v>11</v>
      </c>
      <c r="B15" s="707" t="s">
        <v>249</v>
      </c>
    </row>
    <row r="16" spans="1:14" ht="15.75" x14ac:dyDescent="0.25">
      <c r="A16" s="707">
        <v>12</v>
      </c>
      <c r="B16" s="707" t="s">
        <v>250</v>
      </c>
    </row>
    <row r="17" spans="1:22" ht="15.75" x14ac:dyDescent="0.25">
      <c r="A17" s="707">
        <v>13</v>
      </c>
      <c r="B17" s="707" t="s">
        <v>251</v>
      </c>
    </row>
    <row r="18" spans="1:22" ht="15.75" x14ac:dyDescent="0.25">
      <c r="A18" s="707"/>
      <c r="B18" s="708" t="s">
        <v>71</v>
      </c>
    </row>
    <row r="19" spans="1:22" ht="15.75" x14ac:dyDescent="0.25">
      <c r="A19" s="707">
        <v>14</v>
      </c>
      <c r="B19" s="707" t="s">
        <v>252</v>
      </c>
    </row>
    <row r="20" spans="1:22" ht="15.75" x14ac:dyDescent="0.25">
      <c r="A20" s="707">
        <v>15</v>
      </c>
      <c r="B20" s="707" t="s">
        <v>253</v>
      </c>
    </row>
    <row r="21" spans="1:22" ht="15.75" x14ac:dyDescent="0.25">
      <c r="A21" s="707">
        <v>16</v>
      </c>
      <c r="B21" s="707" t="s">
        <v>254</v>
      </c>
    </row>
    <row r="22" spans="1:22" ht="15.75" x14ac:dyDescent="0.25">
      <c r="A22" s="707">
        <v>17</v>
      </c>
      <c r="B22" s="707" t="s">
        <v>255</v>
      </c>
    </row>
    <row r="23" spans="1:22" ht="15.75" x14ac:dyDescent="0.25">
      <c r="A23" s="707">
        <v>18</v>
      </c>
      <c r="B23" s="709" t="s">
        <v>256</v>
      </c>
    </row>
    <row r="24" spans="1:22" ht="15.75" x14ac:dyDescent="0.25">
      <c r="A24" s="707">
        <v>19</v>
      </c>
      <c r="B24" s="709" t="s">
        <v>257</v>
      </c>
    </row>
    <row r="25" spans="1:22" ht="15.75" x14ac:dyDescent="0.25">
      <c r="A25" s="707">
        <v>20</v>
      </c>
      <c r="B25" s="709" t="s">
        <v>297</v>
      </c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</row>
    <row r="26" spans="1:22" ht="16.5" thickBot="1" x14ac:dyDescent="0.3">
      <c r="A26" s="707"/>
      <c r="B26" s="710" t="s">
        <v>298</v>
      </c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</row>
    <row r="27" spans="1:22" ht="16.5" thickBot="1" x14ac:dyDescent="0.3">
      <c r="A27" s="709"/>
      <c r="B27" s="711" t="s">
        <v>299</v>
      </c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</row>
    <row r="28" spans="1:22" ht="15.75" x14ac:dyDescent="0.25">
      <c r="A28" s="709"/>
      <c r="B28" s="713" t="s">
        <v>301</v>
      </c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</row>
    <row r="29" spans="1:22" ht="15.75" x14ac:dyDescent="0.25">
      <c r="A29" s="709">
        <v>21</v>
      </c>
      <c r="B29" s="715" t="s">
        <v>302</v>
      </c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</row>
    <row r="30" spans="1:22" ht="15.75" x14ac:dyDescent="0.25">
      <c r="A30" s="709"/>
      <c r="B30" s="714" t="s">
        <v>303</v>
      </c>
      <c r="C30" s="692" t="s">
        <v>300</v>
      </c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</row>
    <row r="31" spans="1:22" s="712" customFormat="1" x14ac:dyDescent="0.25">
      <c r="B31" s="716" t="s">
        <v>304</v>
      </c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 лист</vt:lpstr>
      <vt:lpstr>свод бюджет времени</vt:lpstr>
      <vt:lpstr>2 план учеб проц</vt:lpstr>
      <vt:lpstr>график</vt:lpstr>
      <vt:lpstr>кабинеты</vt:lpstr>
      <vt:lpstr>график!Область_печати</vt:lpstr>
      <vt:lpstr>'тит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2020-12-04T13:07:00Z</dcterms:modified>
</cp:coreProperties>
</file>